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b/Work/Teaching/ESW/Materiale_didattico/"/>
    </mc:Choice>
  </mc:AlternateContent>
  <bookViews>
    <workbookView xWindow="4420" yWindow="1620" windowWidth="32760" windowHeight="21560" tabRatio="500" activeTab="1"/>
  </bookViews>
  <sheets>
    <sheet name="MN parallel-series" sheetId="3" r:id="rId1"/>
    <sheet name="MN series-parallel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2" l="1"/>
  <c r="C5" i="2"/>
  <c r="B8" i="2"/>
  <c r="B10" i="2"/>
  <c r="B13" i="2"/>
  <c r="C20" i="2"/>
  <c r="B20" i="2"/>
  <c r="C19" i="2"/>
  <c r="B19" i="2"/>
  <c r="B9" i="2"/>
  <c r="B12" i="2"/>
  <c r="C17" i="2"/>
  <c r="B17" i="2"/>
  <c r="C16" i="2"/>
  <c r="B16" i="2"/>
  <c r="B6" i="2"/>
  <c r="A5" i="3"/>
  <c r="B8" i="3"/>
  <c r="B5" i="3"/>
  <c r="B10" i="3"/>
  <c r="C20" i="3"/>
  <c r="B20" i="3"/>
  <c r="B13" i="3"/>
  <c r="C19" i="3"/>
  <c r="B19" i="3"/>
  <c r="B9" i="3"/>
  <c r="C17" i="3"/>
  <c r="B17" i="3"/>
  <c r="B12" i="3"/>
  <c r="C16" i="3"/>
  <c r="B16" i="3"/>
  <c r="B6" i="3"/>
  <c r="D5" i="3"/>
  <c r="C5" i="3"/>
  <c r="A5" i="2"/>
  <c r="B5" i="2"/>
</calcChain>
</file>

<file path=xl/sharedStrings.xml><?xml version="1.0" encoding="utf-8"?>
<sst xmlns="http://schemas.openxmlformats.org/spreadsheetml/2006/main" count="46" uniqueCount="21">
  <si>
    <t>B1</t>
  </si>
  <si>
    <t>X1</t>
  </si>
  <si>
    <t>B2</t>
  </si>
  <si>
    <t>X2</t>
  </si>
  <si>
    <t>Freq</t>
  </si>
  <si>
    <t>b2</t>
  </si>
  <si>
    <t>R1</t>
  </si>
  <si>
    <t>G1</t>
  </si>
  <si>
    <t>G2</t>
  </si>
  <si>
    <t>R2</t>
  </si>
  <si>
    <t>Z1</t>
  </si>
  <si>
    <t>Z2</t>
  </si>
  <si>
    <t>Ba</t>
  </si>
  <si>
    <t>Bb</t>
  </si>
  <si>
    <t>Xa</t>
  </si>
  <si>
    <t>Xb</t>
  </si>
  <si>
    <t>Insert the starting impedance Z1 and the desired impedanze Z2</t>
  </si>
  <si>
    <t>1/G1</t>
  </si>
  <si>
    <t>If 1/G1 &gt; R2 then MN exists</t>
  </si>
  <si>
    <t>1/G2</t>
  </si>
  <si>
    <t>If R1 &lt; 1/G2 then MN exists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</si>
</sst>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E+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29"/>
      <scheme val="minor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  <font>
      <sz val="12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7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11" fontId="0" fillId="0" borderId="0" xfId="0" applyNumberFormat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3" borderId="0" xfId="0" applyFill="1"/>
    <xf numFmtId="0" fontId="0" fillId="3" borderId="1" xfId="0" applyFill="1" applyBorder="1" applyAlignment="1">
      <alignment horizontal="center"/>
    </xf>
    <xf numFmtId="0" fontId="0" fillId="4" borderId="0" xfId="0" applyFill="1"/>
    <xf numFmtId="11" fontId="0" fillId="4" borderId="0" xfId="0" applyNumberFormat="1" applyFill="1"/>
    <xf numFmtId="0" fontId="0" fillId="5" borderId="0" xfId="0" applyFill="1"/>
    <xf numFmtId="0" fontId="0" fillId="6" borderId="0" xfId="0" applyFill="1"/>
    <xf numFmtId="0" fontId="0" fillId="0" borderId="0" xfId="0" applyFill="1"/>
    <xf numFmtId="11" fontId="0" fillId="0" borderId="0" xfId="0" applyNumberFormat="1" applyFill="1"/>
    <xf numFmtId="164" fontId="0" fillId="0" borderId="0" xfId="0" applyNumberFormat="1" applyFill="1"/>
    <xf numFmtId="49" fontId="1" fillId="2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</cellXfs>
  <cellStyles count="7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550333</xdr:colOff>
      <xdr:row>4</xdr:row>
      <xdr:rowOff>152401</xdr:rowOff>
    </xdr:from>
    <xdr:to>
      <xdr:col>8</xdr:col>
      <xdr:colOff>687920</xdr:colOff>
      <xdr:row>9</xdr:row>
      <xdr:rowOff>42335</xdr:rowOff>
    </xdr:to>
    <xdr:grpSp>
      <xdr:nvGrpSpPr>
        <xdr:cNvPr id="2" name="Group 1"/>
        <xdr:cNvGrpSpPr/>
      </xdr:nvGrpSpPr>
      <xdr:grpSpPr>
        <a:xfrm>
          <a:off x="5063066" y="999068"/>
          <a:ext cx="2702987" cy="1126067"/>
          <a:chOff x="2624656" y="1261533"/>
          <a:chExt cx="2550587" cy="1126067"/>
        </a:xfrm>
      </xdr:grpSpPr>
      <xdr:sp macro="" textlink="">
        <xdr:nvSpPr>
          <xdr:cNvPr id="3" name="Rectangle 2"/>
          <xdr:cNvSpPr/>
        </xdr:nvSpPr>
        <xdr:spPr>
          <a:xfrm>
            <a:off x="3166534" y="1261533"/>
            <a:ext cx="1540933" cy="1126067"/>
          </a:xfrm>
          <a:prstGeom prst="rect">
            <a:avLst/>
          </a:prstGeom>
          <a:solidFill>
            <a:schemeClr val="accent3">
              <a:lumMod val="20000"/>
              <a:lumOff val="80000"/>
            </a:schemeClr>
          </a:solidFill>
          <a:ln>
            <a:noFill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Rectangle 3"/>
          <xdr:cNvSpPr/>
        </xdr:nvSpPr>
        <xdr:spPr>
          <a:xfrm>
            <a:off x="3335867" y="1367367"/>
            <a:ext cx="563033" cy="266700"/>
          </a:xfrm>
          <a:prstGeom prst="rect">
            <a:avLst/>
          </a:prstGeom>
          <a:solidFill>
            <a:srgbClr val="FFFFFF"/>
          </a:solidFill>
          <a:ln w="28575" cmpd="sng">
            <a:solidFill>
              <a:schemeClr val="tx1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en-US" sz="1400">
                <a:solidFill>
                  <a:schemeClr val="tx1"/>
                </a:solidFill>
              </a:rPr>
              <a:t>jX</a:t>
            </a:r>
          </a:p>
        </xdr:txBody>
      </xdr:sp>
      <xdr:sp macro="" textlink="">
        <xdr:nvSpPr>
          <xdr:cNvPr id="5" name="Rectangle 4"/>
          <xdr:cNvSpPr/>
        </xdr:nvSpPr>
        <xdr:spPr>
          <a:xfrm rot="5400000">
            <a:off x="4760376" y="1771650"/>
            <a:ext cx="558800" cy="270934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28575" cmpd="sng">
            <a:solidFill>
              <a:schemeClr val="tx1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en-US" sz="1400">
                <a:solidFill>
                  <a:schemeClr val="tx1"/>
                </a:solidFill>
              </a:rPr>
              <a:t>Z1</a:t>
            </a:r>
          </a:p>
        </xdr:txBody>
      </xdr:sp>
      <xdr:cxnSp macro="">
        <xdr:nvCxnSpPr>
          <xdr:cNvPr id="6" name="Straight Connector 5"/>
          <xdr:cNvCxnSpPr/>
        </xdr:nvCxnSpPr>
        <xdr:spPr>
          <a:xfrm>
            <a:off x="2878667" y="1507067"/>
            <a:ext cx="450850" cy="6350"/>
          </a:xfrm>
          <a:prstGeom prst="line">
            <a:avLst/>
          </a:prstGeom>
          <a:ln w="19050" cmpd="sng">
            <a:solidFill>
              <a:srgbClr val="000000"/>
            </a:solidFill>
            <a:headEnd type="none"/>
            <a:tailEnd type="none" w="lg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Elbow Connector 6"/>
          <xdr:cNvCxnSpPr>
            <a:stCxn id="4" idx="3"/>
            <a:endCxn id="5" idx="1"/>
          </xdr:cNvCxnSpPr>
        </xdr:nvCxnSpPr>
        <xdr:spPr>
          <a:xfrm>
            <a:off x="3898900" y="1500717"/>
            <a:ext cx="1140876" cy="127000"/>
          </a:xfrm>
          <a:prstGeom prst="bentConnector2">
            <a:avLst/>
          </a:prstGeom>
          <a:ln>
            <a:solidFill>
              <a:srgbClr val="000000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Straight Connector 7"/>
          <xdr:cNvCxnSpPr>
            <a:stCxn id="11" idx="1"/>
          </xdr:cNvCxnSpPr>
        </xdr:nvCxnSpPr>
        <xdr:spPr>
          <a:xfrm flipH="1" flipV="1">
            <a:off x="4318000" y="1481667"/>
            <a:ext cx="2117" cy="15875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Elbow Connector 8"/>
          <xdr:cNvCxnSpPr>
            <a:stCxn id="5" idx="3"/>
          </xdr:cNvCxnSpPr>
        </xdr:nvCxnSpPr>
        <xdr:spPr>
          <a:xfrm rot="5400000">
            <a:off x="3917947" y="1189570"/>
            <a:ext cx="124883" cy="2118776"/>
          </a:xfrm>
          <a:prstGeom prst="bentConnector2">
            <a:avLst/>
          </a:prstGeom>
          <a:ln>
            <a:solidFill>
              <a:srgbClr val="000000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Connector 9"/>
          <xdr:cNvCxnSpPr/>
        </xdr:nvCxnSpPr>
        <xdr:spPr>
          <a:xfrm flipH="1" flipV="1">
            <a:off x="4326467" y="2133600"/>
            <a:ext cx="2117" cy="15875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Rectangle 10"/>
          <xdr:cNvSpPr/>
        </xdr:nvSpPr>
        <xdr:spPr>
          <a:xfrm rot="5400000">
            <a:off x="4040717" y="1784350"/>
            <a:ext cx="558800" cy="270933"/>
          </a:xfrm>
          <a:prstGeom prst="rect">
            <a:avLst/>
          </a:prstGeom>
          <a:solidFill>
            <a:srgbClr val="FFFFFF"/>
          </a:solidFill>
          <a:ln w="28575" cmpd="sng">
            <a:solidFill>
              <a:schemeClr val="tx1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en-US" sz="1400">
                <a:solidFill>
                  <a:schemeClr val="tx1"/>
                </a:solidFill>
              </a:rPr>
              <a:t>jB</a:t>
            </a:r>
          </a:p>
        </xdr:txBody>
      </xdr:sp>
      <xdr:cxnSp macro="">
        <xdr:nvCxnSpPr>
          <xdr:cNvPr id="12" name="Elbow Connector 11"/>
          <xdr:cNvCxnSpPr/>
        </xdr:nvCxnSpPr>
        <xdr:spPr>
          <a:xfrm rot="5400000" flipH="1" flipV="1">
            <a:off x="2751669" y="1413934"/>
            <a:ext cx="406399" cy="304800"/>
          </a:xfrm>
          <a:prstGeom prst="bentConnector3">
            <a:avLst>
              <a:gd name="adj1" fmla="val 102084"/>
            </a:avLst>
          </a:prstGeom>
          <a:ln>
            <a:solidFill>
              <a:schemeClr val="accent6">
                <a:lumMod val="60000"/>
                <a:lumOff val="40000"/>
              </a:schemeClr>
            </a:solidFill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2"/>
          <xdr:cNvSpPr txBox="1"/>
        </xdr:nvSpPr>
        <xdr:spPr>
          <a:xfrm>
            <a:off x="2624656" y="1744122"/>
            <a:ext cx="341067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400" b="1">
                <a:solidFill>
                  <a:schemeClr val="accent6">
                    <a:lumMod val="60000"/>
                    <a:lumOff val="40000"/>
                  </a:schemeClr>
                </a:solidFill>
              </a:rPr>
              <a:t>Z2</a:t>
            </a:r>
          </a:p>
        </xdr:txBody>
      </xdr:sp>
    </xdr:grpSp>
    <xdr:clientData/>
  </xdr:twoCellAnchor>
  <xdr:twoCellAnchor>
    <xdr:from>
      <xdr:col>6</xdr:col>
      <xdr:colOff>753533</xdr:colOff>
      <xdr:row>6</xdr:row>
      <xdr:rowOff>25400</xdr:rowOff>
    </xdr:from>
    <xdr:to>
      <xdr:col>7</xdr:col>
      <xdr:colOff>304800</xdr:colOff>
      <xdr:row>7</xdr:row>
      <xdr:rowOff>118533</xdr:rowOff>
    </xdr:to>
    <xdr:sp macro="" textlink="">
      <xdr:nvSpPr>
        <xdr:cNvPr id="14" name="TextBox 13"/>
        <xdr:cNvSpPr txBox="1"/>
      </xdr:nvSpPr>
      <xdr:spPr>
        <a:xfrm>
          <a:off x="6074833" y="1485900"/>
          <a:ext cx="452967" cy="2963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rgbClr val="00B050"/>
              </a:solidFill>
            </a:rPr>
            <a:t>MN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543279</xdr:colOff>
      <xdr:row>4</xdr:row>
      <xdr:rowOff>16932</xdr:rowOff>
    </xdr:from>
    <xdr:to>
      <xdr:col>7</xdr:col>
      <xdr:colOff>604666</xdr:colOff>
      <xdr:row>8</xdr:row>
      <xdr:rowOff>121355</xdr:rowOff>
    </xdr:to>
    <xdr:grpSp>
      <xdr:nvGrpSpPr>
        <xdr:cNvPr id="46" name="Group 45"/>
        <xdr:cNvGrpSpPr/>
      </xdr:nvGrpSpPr>
      <xdr:grpSpPr>
        <a:xfrm>
          <a:off x="4212168" y="863599"/>
          <a:ext cx="2615498" cy="1134534"/>
          <a:chOff x="4706056" y="3206044"/>
          <a:chExt cx="2615498" cy="1134534"/>
        </a:xfrm>
      </xdr:grpSpPr>
      <xdr:sp macro="" textlink="">
        <xdr:nvSpPr>
          <xdr:cNvPr id="38" name="TextBox 37"/>
          <xdr:cNvSpPr txBox="1"/>
        </xdr:nvSpPr>
        <xdr:spPr>
          <a:xfrm>
            <a:off x="4706056" y="3691456"/>
            <a:ext cx="395126" cy="3105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400" b="1">
                <a:solidFill>
                  <a:srgbClr val="FAC090"/>
                </a:solidFill>
              </a:rPr>
              <a:t>Z2</a:t>
            </a:r>
          </a:p>
        </xdr:txBody>
      </xdr:sp>
      <xdr:sp macro="" textlink="">
        <xdr:nvSpPr>
          <xdr:cNvPr id="28" name="Rectangle 27"/>
          <xdr:cNvSpPr/>
        </xdr:nvSpPr>
        <xdr:spPr>
          <a:xfrm>
            <a:off x="5264123" y="3206044"/>
            <a:ext cx="1579913" cy="1134534"/>
          </a:xfrm>
          <a:prstGeom prst="rect">
            <a:avLst/>
          </a:prstGeom>
          <a:solidFill>
            <a:schemeClr val="accent3">
              <a:lumMod val="20000"/>
              <a:lumOff val="80000"/>
            </a:schemeClr>
          </a:solidFill>
          <a:ln>
            <a:noFill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5870279" y="3313290"/>
            <a:ext cx="577032" cy="268111"/>
          </a:xfrm>
          <a:prstGeom prst="rect">
            <a:avLst/>
          </a:prstGeom>
          <a:solidFill>
            <a:srgbClr val="FFFFFF"/>
          </a:solidFill>
          <a:ln w="28575" cmpd="sng">
            <a:solidFill>
              <a:schemeClr val="tx1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en-US" sz="1400">
                <a:solidFill>
                  <a:schemeClr val="tx1"/>
                </a:solidFill>
              </a:rPr>
              <a:t>jX</a:t>
            </a:r>
          </a:p>
        </xdr:txBody>
      </xdr:sp>
      <xdr:sp macro="" textlink="">
        <xdr:nvSpPr>
          <xdr:cNvPr id="30" name="Rectangle 29"/>
          <xdr:cNvSpPr/>
        </xdr:nvSpPr>
        <xdr:spPr>
          <a:xfrm rot="5400000">
            <a:off x="6902640" y="3719170"/>
            <a:ext cx="563033" cy="274795"/>
          </a:xfrm>
          <a:prstGeom prst="rect">
            <a:avLst/>
          </a:prstGeom>
          <a:solidFill>
            <a:schemeClr val="accent1">
              <a:lumMod val="40000"/>
              <a:lumOff val="60000"/>
            </a:schemeClr>
          </a:solidFill>
          <a:ln w="28575" cmpd="sng">
            <a:solidFill>
              <a:schemeClr val="tx1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en-US" sz="1400">
                <a:solidFill>
                  <a:schemeClr val="tx1"/>
                </a:solidFill>
              </a:rPr>
              <a:t>Z1</a:t>
            </a:r>
          </a:p>
        </xdr:txBody>
      </xdr:sp>
      <xdr:cxnSp macro="">
        <xdr:nvCxnSpPr>
          <xdr:cNvPr id="31" name="Straight Connector 30"/>
          <xdr:cNvCxnSpPr>
            <a:endCxn id="29" idx="1"/>
          </xdr:cNvCxnSpPr>
        </xdr:nvCxnSpPr>
        <xdr:spPr>
          <a:xfrm>
            <a:off x="4967657" y="3436055"/>
            <a:ext cx="902622" cy="10585"/>
          </a:xfrm>
          <a:prstGeom prst="line">
            <a:avLst/>
          </a:prstGeom>
          <a:ln w="19050" cmpd="sng">
            <a:solidFill>
              <a:srgbClr val="000000"/>
            </a:solidFill>
            <a:headEnd type="none"/>
            <a:tailEnd type="none" w="lg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Elbow Connector 31"/>
          <xdr:cNvCxnSpPr>
            <a:stCxn id="29" idx="3"/>
            <a:endCxn id="30" idx="1"/>
          </xdr:cNvCxnSpPr>
        </xdr:nvCxnSpPr>
        <xdr:spPr>
          <a:xfrm>
            <a:off x="6447310" y="3446640"/>
            <a:ext cx="734729" cy="128411"/>
          </a:xfrm>
          <a:prstGeom prst="bentConnector2">
            <a:avLst/>
          </a:prstGeom>
          <a:ln>
            <a:solidFill>
              <a:srgbClr val="000000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Straight Connector 32"/>
          <xdr:cNvCxnSpPr>
            <a:stCxn id="36" idx="1"/>
          </xdr:cNvCxnSpPr>
        </xdr:nvCxnSpPr>
        <xdr:spPr>
          <a:xfrm flipH="1" flipV="1">
            <a:off x="5512720" y="3427590"/>
            <a:ext cx="2180" cy="160161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Elbow Connector 33"/>
          <xdr:cNvCxnSpPr>
            <a:stCxn id="30" idx="3"/>
          </xdr:cNvCxnSpPr>
        </xdr:nvCxnSpPr>
        <xdr:spPr>
          <a:xfrm rot="5400000">
            <a:off x="6034205" y="3115132"/>
            <a:ext cx="124883" cy="2170786"/>
          </a:xfrm>
          <a:prstGeom prst="bentConnector2">
            <a:avLst/>
          </a:prstGeom>
          <a:ln>
            <a:solidFill>
              <a:srgbClr val="000000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Straight Connector 34"/>
          <xdr:cNvCxnSpPr/>
        </xdr:nvCxnSpPr>
        <xdr:spPr>
          <a:xfrm flipH="1" flipV="1">
            <a:off x="5521440" y="4083756"/>
            <a:ext cx="2180" cy="160161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6" name="Rectangle 35"/>
          <xdr:cNvSpPr/>
        </xdr:nvSpPr>
        <xdr:spPr>
          <a:xfrm rot="5400000">
            <a:off x="5233383" y="3729754"/>
            <a:ext cx="563033" cy="279027"/>
          </a:xfrm>
          <a:prstGeom prst="rect">
            <a:avLst/>
          </a:prstGeom>
          <a:solidFill>
            <a:srgbClr val="FFFFFF"/>
          </a:solidFill>
          <a:ln w="28575" cmpd="sng">
            <a:solidFill>
              <a:schemeClr val="tx1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en-US" sz="1400">
                <a:solidFill>
                  <a:schemeClr val="tx1"/>
                </a:solidFill>
              </a:rPr>
              <a:t>jB</a:t>
            </a:r>
          </a:p>
        </xdr:txBody>
      </xdr:sp>
      <xdr:cxnSp macro="">
        <xdr:nvCxnSpPr>
          <xdr:cNvPr id="37" name="Elbow Connector 36"/>
          <xdr:cNvCxnSpPr/>
        </xdr:nvCxnSpPr>
        <xdr:spPr>
          <a:xfrm flipV="1">
            <a:off x="4889181" y="3342923"/>
            <a:ext cx="375678" cy="375356"/>
          </a:xfrm>
          <a:prstGeom prst="bentConnector3">
            <a:avLst>
              <a:gd name="adj1" fmla="val 418"/>
            </a:avLst>
          </a:prstGeom>
          <a:ln>
            <a:solidFill>
              <a:srgbClr val="FAC090"/>
            </a:solidFill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0" name="TextBox 39"/>
          <xdr:cNvSpPr txBox="1"/>
        </xdr:nvSpPr>
        <xdr:spPr>
          <a:xfrm>
            <a:off x="5963355" y="3743678"/>
            <a:ext cx="527756" cy="2977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 b="1">
                <a:solidFill>
                  <a:srgbClr val="00B050"/>
                </a:solidFill>
              </a:rPr>
              <a:t>MN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150" zoomScaleNormal="150" zoomScalePageLayoutView="150" workbookViewId="0">
      <selection activeCell="D4" sqref="D4"/>
    </sheetView>
  </sheetViews>
  <sheetFormatPr baseColWidth="10" defaultRowHeight="16" x14ac:dyDescent="0.2"/>
  <cols>
    <col min="1" max="1" width="11.5" customWidth="1"/>
    <col min="2" max="2" width="13.6640625" customWidth="1"/>
    <col min="3" max="3" width="12.1640625" bestFit="1" customWidth="1"/>
    <col min="7" max="7" width="11.83203125" customWidth="1"/>
  </cols>
  <sheetData>
    <row r="1" spans="1:10" x14ac:dyDescent="0.2">
      <c r="A1" s="13" t="s">
        <v>10</v>
      </c>
      <c r="B1" s="14"/>
      <c r="C1" s="15" t="s">
        <v>11</v>
      </c>
      <c r="D1" s="16"/>
    </row>
    <row r="2" spans="1:10" ht="17" thickBot="1" x14ac:dyDescent="0.25">
      <c r="A2" s="3" t="s">
        <v>6</v>
      </c>
      <c r="B2" s="3" t="s">
        <v>1</v>
      </c>
      <c r="C2" s="5" t="s">
        <v>9</v>
      </c>
      <c r="D2" s="5" t="s">
        <v>3</v>
      </c>
    </row>
    <row r="3" spans="1:10" ht="17" thickTop="1" x14ac:dyDescent="0.2">
      <c r="A3" s="8">
        <v>50</v>
      </c>
      <c r="B3" s="8">
        <v>10</v>
      </c>
      <c r="C3" s="9">
        <v>25</v>
      </c>
      <c r="D3" s="9">
        <v>60</v>
      </c>
      <c r="E3" t="s">
        <v>16</v>
      </c>
    </row>
    <row r="4" spans="1:10" x14ac:dyDescent="0.2">
      <c r="A4" s="2" t="s">
        <v>7</v>
      </c>
      <c r="B4" s="2" t="s">
        <v>0</v>
      </c>
      <c r="C4" s="4" t="s">
        <v>8</v>
      </c>
      <c r="D4" s="4" t="s">
        <v>2</v>
      </c>
    </row>
    <row r="5" spans="1:10" x14ac:dyDescent="0.2">
      <c r="A5" s="8">
        <f>A3/(A3^2+B3^2)</f>
        <v>1.9230769230769232E-2</v>
      </c>
      <c r="B5" s="8">
        <f>-B3/(A3^2+B3^2)</f>
        <v>-3.8461538461538464E-3</v>
      </c>
      <c r="C5" s="9">
        <f>C3/(C3^2+D3^2)</f>
        <v>5.9171597633136093E-3</v>
      </c>
      <c r="D5" s="9">
        <f>-D3/(C3^2+D3^2)</f>
        <v>-1.4201183431952662E-2</v>
      </c>
    </row>
    <row r="6" spans="1:10" ht="33" customHeight="1" x14ac:dyDescent="0.2">
      <c r="A6" t="s">
        <v>17</v>
      </c>
      <c r="B6">
        <f>1/A5</f>
        <v>52</v>
      </c>
      <c r="C6" s="17" t="s">
        <v>18</v>
      </c>
    </row>
    <row r="8" spans="1:10" x14ac:dyDescent="0.2">
      <c r="A8" t="s">
        <v>5</v>
      </c>
      <c r="B8">
        <f>A5*(1-A5*C3)/C3</f>
        <v>3.9940828402366859E-4</v>
      </c>
      <c r="F8" s="10"/>
      <c r="G8" s="10"/>
      <c r="H8" s="10"/>
      <c r="I8" s="10"/>
    </row>
    <row r="9" spans="1:10" x14ac:dyDescent="0.2">
      <c r="A9" t="s">
        <v>12</v>
      </c>
      <c r="B9">
        <f>SQRT(B$8)-B$5</f>
        <v>2.3831355471948583E-2</v>
      </c>
      <c r="F9" s="10"/>
      <c r="G9" s="10"/>
      <c r="H9" s="10"/>
      <c r="I9" s="10"/>
    </row>
    <row r="10" spans="1:10" x14ac:dyDescent="0.2">
      <c r="A10" t="s">
        <v>13</v>
      </c>
      <c r="B10">
        <f>-SQRT(B$8)-B$5</f>
        <v>-1.613904777964089E-2</v>
      </c>
      <c r="F10" s="10"/>
      <c r="G10" s="10"/>
      <c r="H10" s="10"/>
      <c r="I10" s="10"/>
    </row>
    <row r="11" spans="1:10" x14ac:dyDescent="0.2">
      <c r="F11" s="10"/>
      <c r="G11" s="10"/>
      <c r="H11" s="10"/>
      <c r="I11" s="10"/>
    </row>
    <row r="12" spans="1:10" x14ac:dyDescent="0.2">
      <c r="A12" t="s">
        <v>14</v>
      </c>
      <c r="B12">
        <f>D$3+(B$5+B9)/(A$5^2+B$8)</f>
        <v>85.98076211353316</v>
      </c>
      <c r="F12" s="10"/>
      <c r="G12" s="10"/>
      <c r="H12" s="10"/>
      <c r="I12" s="10"/>
    </row>
    <row r="13" spans="1:10" x14ac:dyDescent="0.2">
      <c r="A13" t="s">
        <v>15</v>
      </c>
      <c r="B13">
        <f>D$3+(B$5+B10)/(A$5^2+B$8)</f>
        <v>34.01923788646684</v>
      </c>
      <c r="F13" s="10"/>
      <c r="G13" s="10"/>
      <c r="H13" s="10"/>
      <c r="I13" s="10"/>
    </row>
    <row r="14" spans="1:10" x14ac:dyDescent="0.2">
      <c r="F14" s="10"/>
      <c r="G14" s="10"/>
      <c r="H14" s="10"/>
      <c r="I14" s="10"/>
    </row>
    <row r="15" spans="1:10" x14ac:dyDescent="0.2">
      <c r="A15" s="6" t="s">
        <v>4</v>
      </c>
      <c r="B15" s="7">
        <v>5250000000</v>
      </c>
      <c r="C15" s="6"/>
      <c r="D15" s="6"/>
      <c r="E15" s="6"/>
      <c r="F15" s="6"/>
      <c r="G15" s="7"/>
      <c r="H15" s="6"/>
      <c r="I15" s="6"/>
      <c r="J15" s="6"/>
    </row>
    <row r="16" spans="1:10" x14ac:dyDescent="0.2">
      <c r="A16" t="s">
        <v>14</v>
      </c>
      <c r="B16" t="str">
        <f>IF(B12&gt;0, "L", "C")</f>
        <v>L</v>
      </c>
      <c r="C16">
        <f>IF(B12&gt;0,B12/(2*PI()*$B$15),1/(-B12*2*PI()*$B$15))</f>
        <v>2.6065263430813639E-9</v>
      </c>
    </row>
    <row r="17" spans="1:9" x14ac:dyDescent="0.2">
      <c r="A17" t="s">
        <v>12</v>
      </c>
      <c r="B17" t="str">
        <f>IF(B9&gt;0, "C", "L")</f>
        <v>C</v>
      </c>
      <c r="C17">
        <f>IF(B9&gt;0,B9/(2*PI()*$B$15),1/(-B9*2*PI()*$B$15))</f>
        <v>7.2245295694108669E-13</v>
      </c>
    </row>
    <row r="19" spans="1:9" x14ac:dyDescent="0.2">
      <c r="A19" t="s">
        <v>15</v>
      </c>
      <c r="B19" t="str">
        <f>IF(B13&gt;0, "L", "C")</f>
        <v>L</v>
      </c>
      <c r="C19">
        <f>IF(B13&gt;0,B13/(2*PI()*$B$15),1/(-B13*2*PI()*$B$15))</f>
        <v>1.0313009275905295E-9</v>
      </c>
    </row>
    <row r="20" spans="1:9" x14ac:dyDescent="0.2">
      <c r="A20" t="s">
        <v>13</v>
      </c>
      <c r="B20" t="str">
        <f>IF(B10&gt;0, "C", "L")</f>
        <v>L</v>
      </c>
      <c r="C20">
        <f>IF(B10&gt;0,B10/(2*PI()*$B$15),1/(-B10*2*PI()*$B$15))</f>
        <v>1.8783776880468257E-9</v>
      </c>
    </row>
    <row r="21" spans="1:9" x14ac:dyDescent="0.2">
      <c r="F21" s="10"/>
      <c r="G21" s="10"/>
      <c r="H21" s="10"/>
      <c r="I21" s="10"/>
    </row>
    <row r="22" spans="1:9" x14ac:dyDescent="0.2">
      <c r="F22" s="10"/>
      <c r="G22" s="10"/>
      <c r="H22" s="10"/>
      <c r="I22" s="10"/>
    </row>
    <row r="23" spans="1:9" x14ac:dyDescent="0.2">
      <c r="F23" s="10"/>
      <c r="G23" s="10"/>
      <c r="H23" s="10"/>
      <c r="I23" s="10"/>
    </row>
    <row r="24" spans="1:9" x14ac:dyDescent="0.2">
      <c r="D24" s="1"/>
      <c r="F24" s="10"/>
      <c r="G24" s="10"/>
      <c r="H24" s="10"/>
      <c r="I24" s="12"/>
    </row>
    <row r="25" spans="1:9" x14ac:dyDescent="0.2">
      <c r="D25" s="1"/>
      <c r="F25" s="10"/>
      <c r="G25" s="10"/>
      <c r="H25" s="10"/>
      <c r="I25" s="12"/>
    </row>
    <row r="26" spans="1:9" x14ac:dyDescent="0.2">
      <c r="F26" s="10"/>
      <c r="G26" s="10"/>
      <c r="H26" s="10"/>
      <c r="I26" s="11"/>
    </row>
    <row r="27" spans="1:9" x14ac:dyDescent="0.2">
      <c r="F27" s="10"/>
      <c r="G27" s="10"/>
      <c r="H27" s="10"/>
      <c r="I27" s="11"/>
    </row>
    <row r="28" spans="1:9" x14ac:dyDescent="0.2">
      <c r="D28" s="1"/>
      <c r="F28" s="10"/>
      <c r="G28" s="10"/>
      <c r="H28" s="10"/>
      <c r="I28" s="10"/>
    </row>
  </sheetData>
  <mergeCells count="2">
    <mergeCell ref="A1:B1"/>
    <mergeCell ref="C1:D1"/>
  </mergeCells>
  <pageMargins left="0.75" right="0.75" top="1" bottom="1" header="0.5" footer="0.5"/>
  <pageSetup paperSize="9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="180" zoomScaleNormal="180" zoomScalePageLayoutView="180" workbookViewId="0">
      <selection activeCell="F22" sqref="F22"/>
    </sheetView>
  </sheetViews>
  <sheetFormatPr baseColWidth="10" defaultRowHeight="16" x14ac:dyDescent="0.2"/>
  <cols>
    <col min="1" max="1" width="11.5" customWidth="1"/>
    <col min="2" max="2" width="13.6640625" customWidth="1"/>
    <col min="3" max="3" width="12.1640625" bestFit="1" customWidth="1"/>
    <col min="7" max="7" width="11.83203125" customWidth="1"/>
  </cols>
  <sheetData>
    <row r="1" spans="1:10" x14ac:dyDescent="0.2">
      <c r="A1" s="13" t="s">
        <v>10</v>
      </c>
      <c r="B1" s="14"/>
      <c r="C1" s="15" t="s">
        <v>11</v>
      </c>
      <c r="D1" s="16"/>
    </row>
    <row r="2" spans="1:10" ht="17" thickBot="1" x14ac:dyDescent="0.25">
      <c r="A2" s="3" t="s">
        <v>6</v>
      </c>
      <c r="B2" s="3" t="s">
        <v>1</v>
      </c>
      <c r="C2" s="5" t="s">
        <v>9</v>
      </c>
      <c r="D2" s="5" t="s">
        <v>3</v>
      </c>
    </row>
    <row r="3" spans="1:10" ht="17" thickTop="1" x14ac:dyDescent="0.2">
      <c r="A3" s="8">
        <v>25</v>
      </c>
      <c r="B3" s="8">
        <v>-60</v>
      </c>
      <c r="C3" s="9">
        <v>50</v>
      </c>
      <c r="D3" s="9">
        <v>-10</v>
      </c>
      <c r="E3" t="s">
        <v>16</v>
      </c>
    </row>
    <row r="4" spans="1:10" x14ac:dyDescent="0.2">
      <c r="A4" s="2" t="s">
        <v>7</v>
      </c>
      <c r="B4" s="2" t="s">
        <v>0</v>
      </c>
      <c r="C4" s="4" t="s">
        <v>8</v>
      </c>
      <c r="D4" s="4" t="s">
        <v>2</v>
      </c>
    </row>
    <row r="5" spans="1:10" x14ac:dyDescent="0.2">
      <c r="A5" s="8">
        <f>A3/(A3^2+B3^2)</f>
        <v>5.9171597633136093E-3</v>
      </c>
      <c r="B5" s="8">
        <f>-B3/(A3^2+B3^2)</f>
        <v>1.4201183431952662E-2</v>
      </c>
      <c r="C5" s="9">
        <f>C3/(C3^2+D3^2)</f>
        <v>1.9230769230769232E-2</v>
      </c>
      <c r="D5" s="9">
        <f>-D3/(C3^2+D3^2)</f>
        <v>3.8461538461538464E-3</v>
      </c>
    </row>
    <row r="6" spans="1:10" ht="33" customHeight="1" x14ac:dyDescent="0.2">
      <c r="A6" t="s">
        <v>19</v>
      </c>
      <c r="B6">
        <f>1/C5</f>
        <v>52</v>
      </c>
      <c r="C6" s="17" t="s">
        <v>20</v>
      </c>
    </row>
    <row r="8" spans="1:10" x14ac:dyDescent="0.2">
      <c r="A8" t="s">
        <v>5</v>
      </c>
      <c r="B8">
        <f>A3*(1-C5*A3)/C5</f>
        <v>674.99999999999989</v>
      </c>
      <c r="F8" s="10"/>
      <c r="G8" s="10"/>
      <c r="H8" s="10"/>
      <c r="I8" s="10"/>
    </row>
    <row r="9" spans="1:10" x14ac:dyDescent="0.2">
      <c r="A9" t="s">
        <v>14</v>
      </c>
      <c r="B9">
        <f>SQRT(B$8)-$B$3</f>
        <v>85.98076211353316</v>
      </c>
      <c r="F9" s="10"/>
      <c r="G9" s="10"/>
      <c r="H9" s="10"/>
      <c r="I9" s="10"/>
    </row>
    <row r="10" spans="1:10" x14ac:dyDescent="0.2">
      <c r="A10" t="s">
        <v>15</v>
      </c>
      <c r="B10">
        <f>-SQRT(B$8)-B$3</f>
        <v>34.01923788646684</v>
      </c>
      <c r="F10" s="10"/>
      <c r="G10" s="10"/>
      <c r="H10" s="10"/>
      <c r="I10" s="10"/>
    </row>
    <row r="11" spans="1:10" x14ac:dyDescent="0.2">
      <c r="F11" s="10"/>
      <c r="G11" s="10"/>
      <c r="H11" s="10"/>
      <c r="I11" s="10"/>
    </row>
    <row r="12" spans="1:10" x14ac:dyDescent="0.2">
      <c r="A12" t="s">
        <v>12</v>
      </c>
      <c r="B12">
        <f>D$5+(B$3+B9)/(A$3^2+B$8)</f>
        <v>2.3831355471948586E-2</v>
      </c>
      <c r="F12" s="10"/>
      <c r="G12" s="10"/>
      <c r="H12" s="10"/>
      <c r="I12" s="10"/>
    </row>
    <row r="13" spans="1:10" x14ac:dyDescent="0.2">
      <c r="A13" t="s">
        <v>13</v>
      </c>
      <c r="B13">
        <f>D$5+(B$3+B10)/(A$3^2+B$8)</f>
        <v>-1.6139047779640894E-2</v>
      </c>
      <c r="F13" s="10"/>
      <c r="G13" s="10"/>
      <c r="H13" s="10"/>
      <c r="I13" s="10"/>
    </row>
    <row r="14" spans="1:10" x14ac:dyDescent="0.2">
      <c r="F14" s="10"/>
      <c r="G14" s="10"/>
      <c r="H14" s="10"/>
      <c r="I14" s="10"/>
    </row>
    <row r="15" spans="1:10" x14ac:dyDescent="0.2">
      <c r="A15" s="6" t="s">
        <v>4</v>
      </c>
      <c r="B15" s="7">
        <v>5250000000</v>
      </c>
      <c r="C15" s="6"/>
      <c r="D15" s="6"/>
      <c r="E15" s="6"/>
      <c r="F15" s="6"/>
      <c r="G15" s="7"/>
      <c r="H15" s="6"/>
      <c r="I15" s="6"/>
      <c r="J15" s="6"/>
    </row>
    <row r="16" spans="1:10" x14ac:dyDescent="0.2">
      <c r="A16" t="s">
        <v>14</v>
      </c>
      <c r="B16" t="str">
        <f>IF(B9&gt;0, "L", "C")</f>
        <v>L</v>
      </c>
      <c r="C16">
        <f>IF(B9&gt;0,B9/(2*PI()*$B$15),1/(-B9*2*PI()*$B$15))</f>
        <v>2.6065263430813639E-9</v>
      </c>
    </row>
    <row r="17" spans="1:9" x14ac:dyDescent="0.2">
      <c r="A17" t="s">
        <v>12</v>
      </c>
      <c r="B17" t="str">
        <f>IF(B12&gt;0, "C", "L")</f>
        <v>C</v>
      </c>
      <c r="C17">
        <f>IF(B12&gt;0,B12/(2*PI()*$B$15),1/(-B12*2*PI()*$B$15))</f>
        <v>7.2245295694108679E-13</v>
      </c>
    </row>
    <row r="19" spans="1:9" x14ac:dyDescent="0.2">
      <c r="A19" t="s">
        <v>15</v>
      </c>
      <c r="B19" t="str">
        <f>IF(B10&gt;0, "L", "C")</f>
        <v>L</v>
      </c>
      <c r="C19">
        <f>IF(B10&gt;0,B10/(2*PI()*$B$15),1/(-B10*2*PI()*$B$15))</f>
        <v>1.0313009275905295E-9</v>
      </c>
    </row>
    <row r="20" spans="1:9" x14ac:dyDescent="0.2">
      <c r="A20" t="s">
        <v>13</v>
      </c>
      <c r="B20" t="str">
        <f>IF(B13&gt;0, "C", "L")</f>
        <v>L</v>
      </c>
      <c r="C20">
        <f>IF(B13&gt;0,B13/(2*PI()*$B$15),1/(-B13*2*PI()*$B$15))</f>
        <v>1.8783776880468257E-9</v>
      </c>
    </row>
    <row r="21" spans="1:9" x14ac:dyDescent="0.2">
      <c r="F21" s="10"/>
      <c r="G21" s="10"/>
      <c r="H21" s="10"/>
      <c r="I21" s="10"/>
    </row>
    <row r="22" spans="1:9" x14ac:dyDescent="0.2">
      <c r="F22" s="10"/>
      <c r="G22" s="10"/>
      <c r="H22" s="10"/>
      <c r="I22" s="10"/>
    </row>
    <row r="23" spans="1:9" x14ac:dyDescent="0.2">
      <c r="F23" s="10"/>
      <c r="G23" s="10"/>
      <c r="H23" s="10"/>
      <c r="I23" s="10"/>
    </row>
    <row r="24" spans="1:9" x14ac:dyDescent="0.2">
      <c r="D24" s="1"/>
      <c r="F24" s="10"/>
      <c r="G24" s="10"/>
      <c r="H24" s="10"/>
      <c r="I24" s="12"/>
    </row>
    <row r="25" spans="1:9" x14ac:dyDescent="0.2">
      <c r="D25" s="1"/>
      <c r="F25" s="10"/>
      <c r="G25" s="10"/>
      <c r="H25" s="10"/>
      <c r="I25" s="12"/>
    </row>
    <row r="26" spans="1:9" x14ac:dyDescent="0.2">
      <c r="F26" s="10"/>
      <c r="G26" s="10"/>
      <c r="H26" s="10"/>
      <c r="I26" s="11"/>
    </row>
    <row r="27" spans="1:9" x14ac:dyDescent="0.2">
      <c r="F27" s="10"/>
      <c r="G27" s="10"/>
      <c r="H27" s="10"/>
      <c r="I27" s="11"/>
    </row>
    <row r="28" spans="1:9" x14ac:dyDescent="0.2">
      <c r="D28" s="1"/>
      <c r="F28" s="10"/>
      <c r="G28" s="10"/>
      <c r="H28" s="10"/>
      <c r="I28" s="10"/>
    </row>
  </sheetData>
  <mergeCells count="2">
    <mergeCell ref="A1:B1"/>
    <mergeCell ref="C1:D1"/>
  </mergeCells>
  <pageMargins left="0.75" right="0.75" top="1" bottom="1" header="0.5" footer="0.5"/>
  <pageSetup paperSize="9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MN parallel-series</vt:lpstr>
      <vt:lpstr>MN series-parallel</vt:lpstr>
    </vt:vector>
  </TitlesOfParts>
  <Company>Università di Pisa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Baronti</dc:creator>
  <cp:lastModifiedBy>Federico Baronti</cp:lastModifiedBy>
  <dcterms:created xsi:type="dcterms:W3CDTF">2014-12-07T17:45:53Z</dcterms:created>
  <dcterms:modified xsi:type="dcterms:W3CDTF">2017-12-05T17:51:05Z</dcterms:modified>
</cp:coreProperties>
</file>