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co Luise\Dropbox\SatCom 22-23\"/>
    </mc:Choice>
  </mc:AlternateContent>
  <xr:revisionPtr revIDLastSave="0" documentId="13_ncr:1_{F43F550F-E647-442E-9D67-388DF102ADE8}" xr6:coauthVersionLast="47" xr6:coauthVersionMax="47" xr10:uidLastSave="{00000000-0000-0000-0000-000000000000}"/>
  <bookViews>
    <workbookView xWindow="1440" yWindow="1440" windowWidth="15390" windowHeight="9495" activeTab="1" xr2:uid="{00000000-000D-0000-FFFF-FFFF00000000}"/>
  </bookViews>
  <sheets>
    <sheet name="Link Budget DataComm" sheetId="10" r:id="rId1"/>
    <sheet name="Link Budget GPS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8" i="1" l="1"/>
  <c r="E18" i="10"/>
  <c r="E29" i="10"/>
  <c r="E31" i="10" s="1"/>
  <c r="E11" i="10"/>
  <c r="E13" i="10" s="1"/>
  <c r="E5" i="10"/>
  <c r="E15" i="10" s="1"/>
  <c r="E11" i="1"/>
  <c r="E5" i="1"/>
  <c r="E15" i="1" s="1"/>
  <c r="E29" i="1"/>
  <c r="E16" i="10" l="1"/>
  <c r="E22" i="10" s="1"/>
  <c r="E34" i="10" s="1"/>
  <c r="E39" i="10" s="1"/>
  <c r="E36" i="10"/>
  <c r="E33" i="10"/>
  <c r="E13" i="1"/>
  <c r="E16" i="1" s="1"/>
  <c r="E31" i="1"/>
  <c r="E36" i="1" s="1"/>
  <c r="E33" i="1" l="1"/>
  <c r="E22" i="1"/>
  <c r="E34" i="1" s="1"/>
  <c r="E39" i="1" s="1"/>
</calcChain>
</file>

<file path=xl/sharedStrings.xml><?xml version="1.0" encoding="utf-8"?>
<sst xmlns="http://schemas.openxmlformats.org/spreadsheetml/2006/main" count="232" uniqueCount="91">
  <si>
    <t>Free Space Loss</t>
  </si>
  <si>
    <t>Variable</t>
  </si>
  <si>
    <t>Units</t>
  </si>
  <si>
    <t>Equation</t>
  </si>
  <si>
    <t>Distance</t>
  </si>
  <si>
    <t>d</t>
  </si>
  <si>
    <t>Frequency</t>
  </si>
  <si>
    <t>λ</t>
  </si>
  <si>
    <t>Wavelength</t>
  </si>
  <si>
    <t>Value</t>
  </si>
  <si>
    <t>Speed of Light</t>
  </si>
  <si>
    <t>c</t>
  </si>
  <si>
    <t>Effective (Isotropic) Radiated Power</t>
  </si>
  <si>
    <t>EIRP</t>
  </si>
  <si>
    <r>
      <t>f</t>
    </r>
    <r>
      <rPr>
        <vertAlign val="subscript"/>
        <sz val="11"/>
        <color indexed="8"/>
        <rFont val="Calibri"/>
        <family val="2"/>
      </rPr>
      <t>0</t>
    </r>
  </si>
  <si>
    <r>
      <t>P</t>
    </r>
    <r>
      <rPr>
        <vertAlign val="subscript"/>
        <sz val="11"/>
        <color indexed="8"/>
        <rFont val="Calibri"/>
        <family val="2"/>
      </rPr>
      <t>T</t>
    </r>
  </si>
  <si>
    <r>
      <t>L</t>
    </r>
    <r>
      <rPr>
        <vertAlign val="subscript"/>
        <sz val="11"/>
        <color indexed="8"/>
        <rFont val="Calibri"/>
        <family val="2"/>
      </rPr>
      <t>FS</t>
    </r>
  </si>
  <si>
    <r>
      <t>G</t>
    </r>
    <r>
      <rPr>
        <vertAlign val="subscript"/>
        <sz val="11"/>
        <color indexed="8"/>
        <rFont val="Calibri"/>
        <family val="2"/>
      </rPr>
      <t>R</t>
    </r>
  </si>
  <si>
    <r>
      <t>λ = c/f</t>
    </r>
    <r>
      <rPr>
        <vertAlign val="subscript"/>
        <sz val="11"/>
        <color indexed="8"/>
        <rFont val="Calibri"/>
        <family val="2"/>
      </rPr>
      <t>0</t>
    </r>
  </si>
  <si>
    <r>
      <t>L</t>
    </r>
    <r>
      <rPr>
        <vertAlign val="subscript"/>
        <sz val="11"/>
        <color indexed="8"/>
        <rFont val="Calibri"/>
        <family val="2"/>
      </rPr>
      <t>FS</t>
    </r>
    <r>
      <rPr>
        <sz val="11"/>
        <color indexed="8"/>
        <rFont val="Calibri"/>
        <family val="2"/>
      </rPr>
      <t xml:space="preserve"> = </t>
    </r>
    <r>
      <rPr>
        <sz val="11"/>
        <color indexed="8"/>
        <rFont val="Calibri"/>
        <family val="2"/>
      </rPr>
      <t>(λ/</t>
    </r>
    <r>
      <rPr>
        <sz val="11"/>
        <color indexed="8"/>
        <rFont val="Calibri"/>
        <family val="2"/>
      </rPr>
      <t>4</t>
    </r>
    <r>
      <rPr>
        <sz val="11"/>
        <color indexed="8"/>
        <rFont val="Calibri"/>
        <family val="2"/>
      </rPr>
      <t>πd)</t>
    </r>
    <r>
      <rPr>
        <vertAlign val="superscript"/>
        <sz val="11"/>
        <color indexed="8"/>
        <rFont val="Calibri"/>
        <family val="2"/>
      </rPr>
      <t>2</t>
    </r>
  </si>
  <si>
    <t>RX Noise Figure</t>
  </si>
  <si>
    <r>
      <t>T</t>
    </r>
    <r>
      <rPr>
        <vertAlign val="subscript"/>
        <sz val="11"/>
        <color indexed="8"/>
        <rFont val="Calibri"/>
        <family val="2"/>
      </rPr>
      <t>e</t>
    </r>
  </si>
  <si>
    <t>Boltzmann's constant</t>
  </si>
  <si>
    <t>k</t>
  </si>
  <si>
    <t>Antenna Temperature</t>
  </si>
  <si>
    <r>
      <t>T</t>
    </r>
    <r>
      <rPr>
        <vertAlign val="subscript"/>
        <sz val="11"/>
        <color indexed="8"/>
        <rFont val="Calibri"/>
        <family val="2"/>
      </rPr>
      <t>Ant</t>
    </r>
  </si>
  <si>
    <t>Noise Power (at RX)</t>
  </si>
  <si>
    <r>
      <t>P</t>
    </r>
    <r>
      <rPr>
        <vertAlign val="subscript"/>
        <sz val="11"/>
        <color indexed="8"/>
        <rFont val="Calibri"/>
        <family val="2"/>
      </rPr>
      <t>n</t>
    </r>
  </si>
  <si>
    <r>
      <t>T</t>
    </r>
    <r>
      <rPr>
        <vertAlign val="subscript"/>
        <sz val="11"/>
        <color indexed="8"/>
        <rFont val="Calibri"/>
        <family val="2"/>
      </rPr>
      <t>0</t>
    </r>
  </si>
  <si>
    <t>MHz</t>
  </si>
  <si>
    <t>m/s</t>
  </si>
  <si>
    <t>m</t>
  </si>
  <si>
    <t>dBi</t>
  </si>
  <si>
    <t>dB</t>
  </si>
  <si>
    <t>K</t>
  </si>
  <si>
    <t>J/K</t>
  </si>
  <si>
    <t>NF</t>
  </si>
  <si>
    <r>
      <t>T</t>
    </r>
    <r>
      <rPr>
        <vertAlign val="subscript"/>
        <sz val="11"/>
        <color indexed="8"/>
        <rFont val="Calibri"/>
        <family val="2"/>
      </rPr>
      <t>e</t>
    </r>
    <r>
      <rPr>
        <sz val="11"/>
        <color theme="1"/>
        <rFont val="Calibri"/>
        <family val="2"/>
        <scheme val="minor"/>
      </rPr>
      <t xml:space="preserve"> = T</t>
    </r>
    <r>
      <rPr>
        <vertAlign val="subscript"/>
        <sz val="11"/>
        <color indexed="8"/>
        <rFont val="Calibri"/>
        <family val="2"/>
      </rPr>
      <t>0</t>
    </r>
    <r>
      <rPr>
        <sz val="11"/>
        <color theme="1"/>
        <rFont val="Calibri"/>
        <family val="2"/>
        <scheme val="minor"/>
      </rPr>
      <t>(NF - 1)</t>
    </r>
  </si>
  <si>
    <r>
      <t>G</t>
    </r>
    <r>
      <rPr>
        <vertAlign val="subscript"/>
        <sz val="11"/>
        <color indexed="8"/>
        <rFont val="Calibri"/>
        <family val="2"/>
      </rPr>
      <t>T</t>
    </r>
  </si>
  <si>
    <r>
      <t>L</t>
    </r>
    <r>
      <rPr>
        <vertAlign val="subscript"/>
        <sz val="11"/>
        <color indexed="8"/>
        <rFont val="Calibri"/>
        <family val="2"/>
      </rPr>
      <t>ConR1</t>
    </r>
  </si>
  <si>
    <r>
      <t>EIRP = P</t>
    </r>
    <r>
      <rPr>
        <vertAlign val="subscript"/>
        <sz val="11"/>
        <color indexed="8"/>
        <rFont val="Calibri"/>
        <family val="2"/>
      </rPr>
      <t>T</t>
    </r>
    <r>
      <rPr>
        <sz val="11"/>
        <color indexed="8"/>
        <rFont val="Calibri"/>
        <family val="2"/>
      </rPr>
      <t xml:space="preserve"> G</t>
    </r>
    <r>
      <rPr>
        <vertAlign val="subscript"/>
        <sz val="11"/>
        <color indexed="8"/>
        <rFont val="Calibri"/>
        <family val="2"/>
      </rPr>
      <t>T</t>
    </r>
  </si>
  <si>
    <t>RX antenna gain</t>
  </si>
  <si>
    <t>TX antenna gain</t>
  </si>
  <si>
    <t>System Variables</t>
  </si>
  <si>
    <r>
      <t>L</t>
    </r>
    <r>
      <rPr>
        <vertAlign val="subscript"/>
        <sz val="11"/>
        <color indexed="8"/>
        <rFont val="Calibri"/>
        <family val="2"/>
      </rPr>
      <t>MatchT</t>
    </r>
  </si>
  <si>
    <r>
      <t>L</t>
    </r>
    <r>
      <rPr>
        <vertAlign val="subscript"/>
        <sz val="11"/>
        <color indexed="8"/>
        <rFont val="Calibri"/>
        <family val="2"/>
      </rPr>
      <t>Obs-Total</t>
    </r>
  </si>
  <si>
    <r>
      <t>P</t>
    </r>
    <r>
      <rPr>
        <vertAlign val="subscript"/>
        <sz val="11"/>
        <color indexed="8"/>
        <rFont val="Calibri"/>
        <family val="2"/>
      </rPr>
      <t>ChanFS</t>
    </r>
  </si>
  <si>
    <r>
      <t>P</t>
    </r>
    <r>
      <rPr>
        <vertAlign val="subscript"/>
        <sz val="11"/>
        <color indexed="8"/>
        <rFont val="Calibri"/>
        <family val="2"/>
      </rPr>
      <t>ChanFE</t>
    </r>
  </si>
  <si>
    <r>
      <t>P</t>
    </r>
    <r>
      <rPr>
        <vertAlign val="subscript"/>
        <sz val="11"/>
        <color indexed="8"/>
        <rFont val="Calibri"/>
        <family val="2"/>
      </rPr>
      <t>RFS</t>
    </r>
  </si>
  <si>
    <r>
      <t>P</t>
    </r>
    <r>
      <rPr>
        <vertAlign val="subscript"/>
        <sz val="11"/>
        <color indexed="8"/>
        <rFont val="Calibri"/>
        <family val="2"/>
      </rPr>
      <t>RFS</t>
    </r>
    <r>
      <rPr>
        <sz val="11"/>
        <color indexed="8"/>
        <rFont val="Calibri"/>
        <family val="2"/>
      </rPr>
      <t xml:space="preserve"> = P</t>
    </r>
    <r>
      <rPr>
        <vertAlign val="subscript"/>
        <sz val="11"/>
        <color indexed="8"/>
        <rFont val="Calibri"/>
        <family val="2"/>
      </rPr>
      <t xml:space="preserve">ChanFS </t>
    </r>
    <r>
      <rPr>
        <sz val="11"/>
        <color indexed="8"/>
        <rFont val="Calibri"/>
        <family val="2"/>
      </rPr>
      <t>G</t>
    </r>
    <r>
      <rPr>
        <vertAlign val="subscript"/>
        <sz val="11"/>
        <color indexed="8"/>
        <rFont val="Calibri"/>
        <family val="2"/>
      </rPr>
      <t>R</t>
    </r>
    <r>
      <rPr>
        <sz val="11"/>
        <color indexed="8"/>
        <rFont val="Calibri"/>
        <family val="2"/>
      </rPr>
      <t>(C&amp;C Loss)</t>
    </r>
  </si>
  <si>
    <r>
      <t>P</t>
    </r>
    <r>
      <rPr>
        <vertAlign val="subscript"/>
        <sz val="11"/>
        <color indexed="8"/>
        <rFont val="Calibri"/>
        <family val="2"/>
      </rPr>
      <t>ChanFS</t>
    </r>
    <r>
      <rPr>
        <sz val="11"/>
        <color indexed="8"/>
        <rFont val="Calibri"/>
        <family val="2"/>
      </rPr>
      <t xml:space="preserve"> = L</t>
    </r>
    <r>
      <rPr>
        <vertAlign val="subscript"/>
        <sz val="11"/>
        <color indexed="8"/>
        <rFont val="Calibri"/>
        <family val="2"/>
      </rPr>
      <t>FS</t>
    </r>
    <r>
      <rPr>
        <sz val="11"/>
        <color indexed="8"/>
        <rFont val="Calibri"/>
        <family val="2"/>
      </rPr>
      <t>L</t>
    </r>
    <r>
      <rPr>
        <vertAlign val="subscript"/>
        <sz val="11"/>
        <color indexed="8"/>
        <rFont val="Calibri"/>
        <family val="2"/>
      </rPr>
      <t xml:space="preserve">0 </t>
    </r>
    <r>
      <rPr>
        <sz val="11"/>
        <color indexed="8"/>
        <rFont val="Calibri"/>
        <family val="2"/>
      </rPr>
      <t>EIRP</t>
    </r>
  </si>
  <si>
    <t>Receiver Sensitivity Calculations</t>
  </si>
  <si>
    <t>HPA Power</t>
  </si>
  <si>
    <t>dBW</t>
  </si>
  <si>
    <t>km</t>
  </si>
  <si>
    <r>
      <t>P</t>
    </r>
    <r>
      <rPr>
        <vertAlign val="subscript"/>
        <sz val="11"/>
        <color indexed="8"/>
        <rFont val="Calibri"/>
        <family val="2"/>
      </rPr>
      <t>ChanFE</t>
    </r>
    <r>
      <rPr>
        <sz val="11"/>
        <color indexed="8"/>
        <rFont val="Calibri"/>
        <family val="2"/>
      </rPr>
      <t xml:space="preserve"> = L</t>
    </r>
    <r>
      <rPr>
        <vertAlign val="subscript"/>
        <sz val="11"/>
        <color indexed="8"/>
        <rFont val="Calibri"/>
        <family val="2"/>
      </rPr>
      <t>0</t>
    </r>
    <r>
      <rPr>
        <sz val="11"/>
        <color indexed="8"/>
        <rFont val="Calibri"/>
        <family val="2"/>
      </rPr>
      <t>L</t>
    </r>
    <r>
      <rPr>
        <vertAlign val="subscript"/>
        <sz val="11"/>
        <color indexed="8"/>
        <rFont val="Calibri"/>
        <family val="2"/>
      </rPr>
      <t>MP</t>
    </r>
    <r>
      <rPr>
        <sz val="11"/>
        <color indexed="8"/>
        <rFont val="Calibri"/>
        <family val="2"/>
      </rPr>
      <t>L</t>
    </r>
    <r>
      <rPr>
        <vertAlign val="subscript"/>
        <sz val="11"/>
        <color indexed="8"/>
        <rFont val="Calibri"/>
        <family val="2"/>
      </rPr>
      <t>Obs</t>
    </r>
    <r>
      <rPr>
        <sz val="11"/>
        <color indexed="8"/>
        <rFont val="Calibri"/>
        <family val="2"/>
      </rPr>
      <t xml:space="preserve"> EIRP</t>
    </r>
  </si>
  <si>
    <t>Receive G/T Parameter</t>
  </si>
  <si>
    <t>G/T</t>
  </si>
  <si>
    <t>dB/K</t>
  </si>
  <si>
    <r>
      <t>C/N</t>
    </r>
    <r>
      <rPr>
        <vertAlign val="subscript"/>
        <sz val="11"/>
        <color indexed="8"/>
        <rFont val="Calibri"/>
        <family val="2"/>
      </rPr>
      <t>0</t>
    </r>
  </si>
  <si>
    <t>dB Hz</t>
  </si>
  <si>
    <t>T</t>
  </si>
  <si>
    <r>
      <t>T = Te + T</t>
    </r>
    <r>
      <rPr>
        <vertAlign val="subscript"/>
        <sz val="11"/>
        <color indexed="8"/>
        <rFont val="Calibri"/>
        <family val="2"/>
      </rPr>
      <t>Ant</t>
    </r>
  </si>
  <si>
    <r>
      <t>Receive C/N</t>
    </r>
    <r>
      <rPr>
        <vertAlign val="subscript"/>
        <sz val="11"/>
        <color indexed="8"/>
        <rFont val="Calibri"/>
        <family val="2"/>
      </rPr>
      <t>0</t>
    </r>
  </si>
  <si>
    <r>
      <t>P</t>
    </r>
    <r>
      <rPr>
        <vertAlign val="subscript"/>
        <sz val="11"/>
        <color indexed="8"/>
        <rFont val="Calibri"/>
        <family val="2"/>
      </rPr>
      <t>n</t>
    </r>
    <r>
      <rPr>
        <sz val="11"/>
        <color theme="1"/>
        <rFont val="Calibri"/>
        <family val="2"/>
        <scheme val="minor"/>
      </rPr>
      <t xml:space="preserve"> = </t>
    </r>
    <r>
      <rPr>
        <i/>
        <sz val="11"/>
        <color indexed="8"/>
        <rFont val="Calibri"/>
        <family val="2"/>
      </rPr>
      <t>k</t>
    </r>
    <r>
      <rPr>
        <sz val="11"/>
        <color theme="1"/>
        <rFont val="Calibri"/>
        <family val="2"/>
        <scheme val="minor"/>
      </rPr>
      <t>T BW</t>
    </r>
    <r>
      <rPr>
        <vertAlign val="subscript"/>
        <sz val="11"/>
        <color indexed="8"/>
        <rFont val="Calibri"/>
        <family val="2"/>
      </rPr>
      <t>RX</t>
    </r>
  </si>
  <si>
    <t>Link Budget Calculation</t>
  </si>
  <si>
    <t>Receive Bandwidth/Bit Rate</t>
  </si>
  <si>
    <t>Signal to Noise Ratio / Eb/N0</t>
  </si>
  <si>
    <r>
      <t>SNR</t>
    </r>
    <r>
      <rPr>
        <b/>
        <vertAlign val="subscript"/>
        <sz val="11"/>
        <color indexed="8"/>
        <rFont val="Calibri"/>
        <family val="2"/>
      </rPr>
      <t>RX</t>
    </r>
  </si>
  <si>
    <r>
      <t>SNR</t>
    </r>
    <r>
      <rPr>
        <b/>
        <vertAlign val="subscript"/>
        <sz val="11"/>
        <color indexed="8"/>
        <rFont val="Calibri"/>
        <family val="2"/>
      </rPr>
      <t>RX</t>
    </r>
    <r>
      <rPr>
        <b/>
        <sz val="11"/>
        <color theme="1"/>
        <rFont val="Calibri"/>
        <family val="2"/>
        <scheme val="minor"/>
      </rPr>
      <t xml:space="preserve"> = P</t>
    </r>
    <r>
      <rPr>
        <b/>
        <vertAlign val="subscript"/>
        <sz val="11"/>
        <color indexed="8"/>
        <rFont val="Calibri"/>
        <family val="2"/>
      </rPr>
      <t>RX</t>
    </r>
    <r>
      <rPr>
        <b/>
        <sz val="11"/>
        <color theme="1"/>
        <rFont val="Calibri"/>
        <family val="2"/>
        <scheme val="minor"/>
      </rPr>
      <t>/P</t>
    </r>
    <r>
      <rPr>
        <b/>
        <vertAlign val="subscript"/>
        <sz val="11"/>
        <color indexed="8"/>
        <rFont val="Calibri"/>
        <family val="2"/>
      </rPr>
      <t>n</t>
    </r>
  </si>
  <si>
    <t>Link Budget Outcome</t>
  </si>
  <si>
    <t>TX Parameters</t>
  </si>
  <si>
    <t>Power at ISO RX Antenna, Free Space Only</t>
  </si>
  <si>
    <t>Power at ISO RX Antenna</t>
  </si>
  <si>
    <t>Propagation Loss</t>
  </si>
  <si>
    <t>System Noise Temperature</t>
  </si>
  <si>
    <t>Actual RX power</t>
  </si>
  <si>
    <t>Margin</t>
  </si>
  <si>
    <t>M</t>
  </si>
  <si>
    <t>TX Waveguide/Mismatch Loss</t>
  </si>
  <si>
    <t>Actual TX power</t>
  </si>
  <si>
    <r>
      <t>P</t>
    </r>
    <r>
      <rPr>
        <vertAlign val="subscript"/>
        <sz val="11"/>
        <color indexed="8"/>
        <rFont val="Calibri"/>
        <family val="2"/>
      </rPr>
      <t>HPA</t>
    </r>
  </si>
  <si>
    <r>
      <t>P</t>
    </r>
    <r>
      <rPr>
        <vertAlign val="subscript"/>
        <sz val="11"/>
        <color indexed="8"/>
        <rFont val="Calibri"/>
        <family val="2"/>
      </rPr>
      <t>T</t>
    </r>
    <r>
      <rPr>
        <sz val="11"/>
        <color indexed="8"/>
        <rFont val="Calibri"/>
        <family val="2"/>
      </rPr>
      <t xml:space="preserve"> = P</t>
    </r>
    <r>
      <rPr>
        <vertAlign val="subscript"/>
        <sz val="11"/>
        <color indexed="8"/>
        <rFont val="Calibri"/>
        <family val="2"/>
      </rPr>
      <t>TX</t>
    </r>
    <r>
      <rPr>
        <sz val="11"/>
        <color indexed="8"/>
        <rFont val="Calibri"/>
        <family val="2"/>
      </rPr>
      <t>/Loss</t>
    </r>
  </si>
  <si>
    <t>RX feeder loss</t>
  </si>
  <si>
    <t>Reference Temperature</t>
  </si>
  <si>
    <t>Receiver Noise Temperature</t>
  </si>
  <si>
    <t>MHz/Mbps</t>
  </si>
  <si>
    <r>
      <t>BW</t>
    </r>
    <r>
      <rPr>
        <vertAlign val="subscript"/>
        <sz val="11"/>
        <color indexed="8"/>
        <rFont val="Calibri"/>
        <family val="2"/>
      </rPr>
      <t>RX</t>
    </r>
    <r>
      <rPr>
        <sz val="11"/>
        <color theme="1"/>
        <rFont val="Calibri"/>
        <family val="2"/>
        <scheme val="minor"/>
      </rPr>
      <t>/Rb</t>
    </r>
  </si>
  <si>
    <t>bps</t>
  </si>
  <si>
    <t>RX Noise Figure (smartphone)</t>
  </si>
  <si>
    <t>RX antenna gain (smartphone)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</si>
</sst>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vertAlign val="subscript"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vertAlign val="subscript"/>
      <sz val="11"/>
      <color indexed="8"/>
      <name val="Calibri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theme="1"/>
      <name val="Arial"/>
      <family val="2"/>
    </font>
    <font>
      <sz val="11"/>
      <name val="Calibri"/>
      <family val="2"/>
      <scheme val="minor"/>
    </font>
    <font>
      <i/>
      <sz val="11"/>
      <color rgb="FF99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1" fillId="0" borderId="0" xfId="0" applyFont="1"/>
    <xf numFmtId="0" fontId="7" fillId="0" borderId="0" xfId="0" applyFont="1"/>
    <xf numFmtId="0" fontId="8" fillId="0" borderId="0" xfId="0" applyFont="1"/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/>
    <xf numFmtId="0" fontId="6" fillId="2" borderId="0" xfId="0" applyFont="1" applyFill="1"/>
    <xf numFmtId="0" fontId="6" fillId="2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12" fillId="0" borderId="1" xfId="0" applyFont="1" applyBorder="1"/>
    <xf numFmtId="0" fontId="13" fillId="0" borderId="0" xfId="0" applyFont="1"/>
    <xf numFmtId="11" fontId="13" fillId="0" borderId="0" xfId="0" applyNumberFormat="1" applyFont="1"/>
    <xf numFmtId="0" fontId="7" fillId="0" borderId="0" xfId="0" applyFont="1" applyAlignment="1">
      <alignment horizontal="center"/>
    </xf>
    <xf numFmtId="0" fontId="14" fillId="0" borderId="0" xfId="0" applyFont="1"/>
    <xf numFmtId="0" fontId="15" fillId="0" borderId="0" xfId="0" applyFont="1"/>
    <xf numFmtId="11" fontId="0" fillId="0" borderId="0" xfId="0" applyNumberFormat="1"/>
    <xf numFmtId="11" fontId="8" fillId="0" borderId="0" xfId="0" applyNumberFormat="1" applyFont="1"/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BF8C1C-1095-4EB3-B817-878D6CC64BE2}">
  <dimension ref="A1:G43"/>
  <sheetViews>
    <sheetView topLeftCell="A8" zoomScale="96" zoomScaleNormal="145" workbookViewId="0">
      <selection activeCell="E22" sqref="E22"/>
    </sheetView>
  </sheetViews>
  <sheetFormatPr defaultRowHeight="14.25" x14ac:dyDescent="0.45"/>
  <cols>
    <col min="1" max="1" width="37.1328125" customWidth="1"/>
    <col min="2" max="2" width="10.9296875" style="5" customWidth="1"/>
    <col min="3" max="3" width="10" style="5" customWidth="1"/>
    <col min="4" max="4" width="25" customWidth="1"/>
    <col min="5" max="5" width="15" bestFit="1" customWidth="1"/>
    <col min="7" max="7" width="12" bestFit="1" customWidth="1"/>
    <col min="13" max="13" width="9.265625" bestFit="1" customWidth="1"/>
  </cols>
  <sheetData>
    <row r="1" spans="1:7" ht="35.25" customHeight="1" x14ac:dyDescent="0.6">
      <c r="A1" s="9" t="s">
        <v>65</v>
      </c>
    </row>
    <row r="2" spans="1:7" ht="14.65" thickBot="1" x14ac:dyDescent="0.5">
      <c r="A2" s="10" t="s">
        <v>43</v>
      </c>
      <c r="B2" s="11" t="s">
        <v>1</v>
      </c>
      <c r="C2" s="11" t="s">
        <v>2</v>
      </c>
      <c r="D2" s="10" t="s">
        <v>3</v>
      </c>
      <c r="E2" s="10" t="s">
        <v>9</v>
      </c>
    </row>
    <row r="3" spans="1:7" ht="16.149999999999999" thickBot="1" x14ac:dyDescent="0.6">
      <c r="A3" t="s">
        <v>6</v>
      </c>
      <c r="B3" s="5" t="s">
        <v>14</v>
      </c>
      <c r="C3" s="5" t="s">
        <v>29</v>
      </c>
      <c r="E3" s="1">
        <v>20000</v>
      </c>
    </row>
    <row r="4" spans="1:7" x14ac:dyDescent="0.45">
      <c r="A4" t="s">
        <v>10</v>
      </c>
      <c r="B4" s="5" t="s">
        <v>11</v>
      </c>
      <c r="C4" s="5" t="s">
        <v>30</v>
      </c>
      <c r="E4" s="14">
        <v>299792458</v>
      </c>
    </row>
    <row r="5" spans="1:7" ht="15.75" x14ac:dyDescent="0.55000000000000004">
      <c r="A5" t="s">
        <v>8</v>
      </c>
      <c r="B5" s="5" t="s">
        <v>7</v>
      </c>
      <c r="C5" s="5" t="s">
        <v>31</v>
      </c>
      <c r="D5" s="2" t="s">
        <v>18</v>
      </c>
      <c r="E5" s="4">
        <f>E4/(E3*1000000)</f>
        <v>1.4989622899999999E-2</v>
      </c>
    </row>
    <row r="6" spans="1:7" x14ac:dyDescent="0.45">
      <c r="D6" s="2"/>
      <c r="E6" s="4"/>
    </row>
    <row r="7" spans="1:7" x14ac:dyDescent="0.45">
      <c r="D7" s="2"/>
      <c r="E7" s="4"/>
    </row>
    <row r="8" spans="1:7" ht="14.65" thickBot="1" x14ac:dyDescent="0.5">
      <c r="A8" s="10" t="s">
        <v>71</v>
      </c>
      <c r="B8" s="11" t="s">
        <v>1</v>
      </c>
      <c r="C8" s="11" t="s">
        <v>2</v>
      </c>
      <c r="D8" s="10" t="s">
        <v>3</v>
      </c>
      <c r="E8" s="10" t="s">
        <v>9</v>
      </c>
    </row>
    <row r="9" spans="1:7" ht="16.149999999999999" thickBot="1" x14ac:dyDescent="0.6">
      <c r="A9" t="s">
        <v>52</v>
      </c>
      <c r="B9" s="5" t="s">
        <v>81</v>
      </c>
      <c r="C9" s="5" t="s">
        <v>53</v>
      </c>
      <c r="D9" s="7"/>
      <c r="E9" s="13">
        <v>10</v>
      </c>
    </row>
    <row r="10" spans="1:7" ht="15.75" x14ac:dyDescent="0.55000000000000004">
      <c r="A10" t="s">
        <v>79</v>
      </c>
      <c r="B10" s="5" t="s">
        <v>44</v>
      </c>
      <c r="C10" s="5" t="s">
        <v>33</v>
      </c>
      <c r="D10" s="7"/>
      <c r="E10" s="4">
        <v>0</v>
      </c>
    </row>
    <row r="11" spans="1:7" ht="16.149999999999999" thickBot="1" x14ac:dyDescent="0.6">
      <c r="A11" t="s">
        <v>80</v>
      </c>
      <c r="B11" s="5" t="s">
        <v>15</v>
      </c>
      <c r="C11" s="5" t="s">
        <v>53</v>
      </c>
      <c r="D11" s="5" t="s">
        <v>82</v>
      </c>
      <c r="E11" s="4">
        <f>E9-E10</f>
        <v>10</v>
      </c>
    </row>
    <row r="12" spans="1:7" ht="16.149999999999999" thickBot="1" x14ac:dyDescent="0.6">
      <c r="A12" t="s">
        <v>42</v>
      </c>
      <c r="B12" s="5" t="s">
        <v>38</v>
      </c>
      <c r="C12" s="5" t="s">
        <v>32</v>
      </c>
      <c r="D12" s="5"/>
      <c r="E12" s="13">
        <v>40</v>
      </c>
    </row>
    <row r="13" spans="1:7" ht="16.149999999999999" thickBot="1" x14ac:dyDescent="0.6">
      <c r="A13" t="s">
        <v>12</v>
      </c>
      <c r="B13" s="5" t="s">
        <v>13</v>
      </c>
      <c r="C13" s="5" t="s">
        <v>53</v>
      </c>
      <c r="D13" s="5" t="s">
        <v>40</v>
      </c>
      <c r="E13" s="4">
        <f>E11+E12</f>
        <v>50</v>
      </c>
    </row>
    <row r="14" spans="1:7" ht="14.65" thickBot="1" x14ac:dyDescent="0.5">
      <c r="A14" t="s">
        <v>4</v>
      </c>
      <c r="B14" s="5" t="s">
        <v>5</v>
      </c>
      <c r="C14" s="5" t="s">
        <v>54</v>
      </c>
      <c r="D14" s="5"/>
      <c r="E14" s="13">
        <v>36800</v>
      </c>
    </row>
    <row r="15" spans="1:7" ht="16.5" x14ac:dyDescent="0.55000000000000004">
      <c r="A15" t="s">
        <v>0</v>
      </c>
      <c r="B15" s="5" t="s">
        <v>16</v>
      </c>
      <c r="C15" s="5" t="s">
        <v>33</v>
      </c>
      <c r="D15" s="5" t="s">
        <v>19</v>
      </c>
      <c r="E15" s="4">
        <f>-20*LOG10((E5/(4*PI()*(E14*1000))))</f>
        <v>209.78533950863334</v>
      </c>
      <c r="G15" s="4"/>
    </row>
    <row r="16" spans="1:7" ht="15.75" x14ac:dyDescent="0.55000000000000004">
      <c r="A16" t="s">
        <v>72</v>
      </c>
      <c r="B16" s="5" t="s">
        <v>46</v>
      </c>
      <c r="C16" s="5" t="s">
        <v>53</v>
      </c>
      <c r="D16" s="5" t="s">
        <v>50</v>
      </c>
      <c r="E16" s="4">
        <f>E13-E15</f>
        <v>-159.78533950863334</v>
      </c>
      <c r="G16" s="4"/>
    </row>
    <row r="17" spans="1:7" ht="15.75" x14ac:dyDescent="0.55000000000000004">
      <c r="A17" t="s">
        <v>74</v>
      </c>
      <c r="B17" s="5" t="s">
        <v>45</v>
      </c>
      <c r="C17" s="5" t="s">
        <v>33</v>
      </c>
      <c r="D17" s="8"/>
      <c r="E17" s="18">
        <v>5</v>
      </c>
    </row>
    <row r="18" spans="1:7" ht="16.149999999999999" thickBot="1" x14ac:dyDescent="0.6">
      <c r="A18" t="s">
        <v>73</v>
      </c>
      <c r="B18" s="5" t="s">
        <v>47</v>
      </c>
      <c r="C18" s="5" t="s">
        <v>53</v>
      </c>
      <c r="D18" s="5" t="s">
        <v>55</v>
      </c>
      <c r="E18" s="4">
        <f>E16-E17</f>
        <v>-164.78533950863334</v>
      </c>
      <c r="G18" s="4"/>
    </row>
    <row r="19" spans="1:7" ht="16.149999999999999" thickBot="1" x14ac:dyDescent="0.6">
      <c r="A19" t="s">
        <v>41</v>
      </c>
      <c r="B19" s="5" t="s">
        <v>17</v>
      </c>
      <c r="C19" s="5" t="s">
        <v>32</v>
      </c>
      <c r="D19" s="5"/>
      <c r="E19" s="1">
        <v>41</v>
      </c>
    </row>
    <row r="20" spans="1:7" ht="16.149999999999999" thickBot="1" x14ac:dyDescent="0.6">
      <c r="A20" t="s">
        <v>83</v>
      </c>
      <c r="B20" s="5" t="s">
        <v>39</v>
      </c>
      <c r="C20" s="5" t="s">
        <v>33</v>
      </c>
      <c r="D20" s="5"/>
      <c r="E20" s="1">
        <v>1</v>
      </c>
    </row>
    <row r="21" spans="1:7" x14ac:dyDescent="0.45">
      <c r="A21" t="s">
        <v>77</v>
      </c>
      <c r="B21" s="5" t="s">
        <v>78</v>
      </c>
      <c r="C21" s="5" t="s">
        <v>33</v>
      </c>
      <c r="D21" s="5"/>
      <c r="E21">
        <v>3</v>
      </c>
    </row>
    <row r="22" spans="1:7" ht="15.75" x14ac:dyDescent="0.55000000000000004">
      <c r="A22" t="s">
        <v>76</v>
      </c>
      <c r="B22" s="5" t="s">
        <v>48</v>
      </c>
      <c r="C22" s="5" t="s">
        <v>53</v>
      </c>
      <c r="D22" s="5" t="s">
        <v>49</v>
      </c>
      <c r="E22" s="4">
        <f>E18+E19-E20-E21</f>
        <v>-127.78533950863334</v>
      </c>
    </row>
    <row r="23" spans="1:7" x14ac:dyDescent="0.45">
      <c r="D23" s="5"/>
      <c r="E23" s="4"/>
      <c r="F23" s="12"/>
    </row>
    <row r="24" spans="1:7" x14ac:dyDescent="0.45">
      <c r="E24" s="4"/>
    </row>
    <row r="25" spans="1:7" x14ac:dyDescent="0.45">
      <c r="E25" s="4"/>
    </row>
    <row r="26" spans="1:7" ht="14.65" thickBot="1" x14ac:dyDescent="0.5">
      <c r="A26" s="10" t="s">
        <v>51</v>
      </c>
      <c r="B26" s="11" t="s">
        <v>1</v>
      </c>
      <c r="C26" s="11" t="s">
        <v>2</v>
      </c>
      <c r="D26" s="10" t="s">
        <v>3</v>
      </c>
      <c r="E26" s="10" t="s">
        <v>9</v>
      </c>
    </row>
    <row r="27" spans="1:7" ht="14.65" thickBot="1" x14ac:dyDescent="0.5">
      <c r="A27" t="s">
        <v>20</v>
      </c>
      <c r="B27" s="5" t="s">
        <v>36</v>
      </c>
      <c r="C27" s="5" t="s">
        <v>33</v>
      </c>
      <c r="D27" s="5"/>
      <c r="E27" s="1">
        <v>2</v>
      </c>
    </row>
    <row r="28" spans="1:7" ht="16.149999999999999" thickBot="1" x14ac:dyDescent="0.6">
      <c r="A28" t="s">
        <v>84</v>
      </c>
      <c r="B28" s="5" t="s">
        <v>28</v>
      </c>
      <c r="C28" s="5" t="s">
        <v>34</v>
      </c>
      <c r="D28" s="5"/>
      <c r="E28" s="1">
        <v>290</v>
      </c>
    </row>
    <row r="29" spans="1:7" ht="16.149999999999999" thickBot="1" x14ac:dyDescent="0.6">
      <c r="A29" t="s">
        <v>85</v>
      </c>
      <c r="B29" s="5" t="s">
        <v>21</v>
      </c>
      <c r="C29" s="5" t="s">
        <v>34</v>
      </c>
      <c r="D29" s="5" t="s">
        <v>37</v>
      </c>
      <c r="E29" s="4">
        <f>E28*(10^(E27/10)-1)</f>
        <v>169.61902581372294</v>
      </c>
    </row>
    <row r="30" spans="1:7" ht="16.149999999999999" thickBot="1" x14ac:dyDescent="0.6">
      <c r="A30" t="s">
        <v>24</v>
      </c>
      <c r="B30" s="5" t="s">
        <v>25</v>
      </c>
      <c r="C30" s="5" t="s">
        <v>34</v>
      </c>
      <c r="D30" s="5"/>
      <c r="E30" s="1">
        <v>50</v>
      </c>
    </row>
    <row r="31" spans="1:7" ht="15.75" x14ac:dyDescent="0.55000000000000004">
      <c r="A31" t="s">
        <v>75</v>
      </c>
      <c r="B31" s="5" t="s">
        <v>61</v>
      </c>
      <c r="C31" s="5" t="s">
        <v>34</v>
      </c>
      <c r="D31" s="5" t="s">
        <v>62</v>
      </c>
      <c r="E31">
        <f>E30+E29</f>
        <v>219.61902581372294</v>
      </c>
    </row>
    <row r="32" spans="1:7" x14ac:dyDescent="0.45">
      <c r="A32" t="s">
        <v>22</v>
      </c>
      <c r="B32" s="6" t="s">
        <v>23</v>
      </c>
      <c r="C32" s="5" t="s">
        <v>35</v>
      </c>
      <c r="D32" s="5"/>
      <c r="E32" s="15">
        <v>1.3800000000000001E-23</v>
      </c>
    </row>
    <row r="33" spans="1:5" x14ac:dyDescent="0.45">
      <c r="A33" t="s">
        <v>56</v>
      </c>
      <c r="B33" s="5" t="s">
        <v>57</v>
      </c>
      <c r="C33" s="5" t="s">
        <v>58</v>
      </c>
      <c r="D33" s="5"/>
      <c r="E33">
        <f>E19-10*LOG10(E31)</f>
        <v>17.583300392310726</v>
      </c>
    </row>
    <row r="34" spans="1:5" ht="16.149999999999999" thickBot="1" x14ac:dyDescent="0.6">
      <c r="A34" s="12" t="s">
        <v>63</v>
      </c>
      <c r="B34" s="5" t="s">
        <v>59</v>
      </c>
      <c r="C34" s="5" t="s">
        <v>60</v>
      </c>
      <c r="D34" s="5"/>
      <c r="E34">
        <f>E22-10*LOG10(E32*E31)</f>
        <v>77.399170019665036</v>
      </c>
    </row>
    <row r="35" spans="1:5" ht="16.149999999999999" thickBot="1" x14ac:dyDescent="0.6">
      <c r="A35" t="s">
        <v>66</v>
      </c>
      <c r="B35" s="5" t="s">
        <v>87</v>
      </c>
      <c r="C35" s="5" t="s">
        <v>86</v>
      </c>
      <c r="D35" s="5"/>
      <c r="E35" s="1">
        <v>1</v>
      </c>
    </row>
    <row r="36" spans="1:5" ht="15.75" x14ac:dyDescent="0.55000000000000004">
      <c r="A36" t="s">
        <v>26</v>
      </c>
      <c r="B36" s="5" t="s">
        <v>27</v>
      </c>
      <c r="C36" s="5" t="s">
        <v>53</v>
      </c>
      <c r="D36" s="5" t="s">
        <v>64</v>
      </c>
      <c r="E36" s="4">
        <f>10*LOG10(E32*E31*(E35*1000000))</f>
        <v>-145.18450952829835</v>
      </c>
    </row>
    <row r="37" spans="1:5" x14ac:dyDescent="0.45">
      <c r="D37" s="5"/>
      <c r="E37" s="4"/>
    </row>
    <row r="38" spans="1:5" x14ac:dyDescent="0.45">
      <c r="A38" s="10" t="s">
        <v>70</v>
      </c>
      <c r="B38" s="11" t="s">
        <v>1</v>
      </c>
      <c r="C38" s="11" t="s">
        <v>2</v>
      </c>
      <c r="D38" s="10" t="s">
        <v>3</v>
      </c>
      <c r="E38" s="10" t="s">
        <v>9</v>
      </c>
    </row>
    <row r="39" spans="1:5" ht="15.75" x14ac:dyDescent="0.55000000000000004">
      <c r="A39" s="3" t="s">
        <v>67</v>
      </c>
      <c r="B39" s="16" t="s">
        <v>68</v>
      </c>
      <c r="C39" s="16" t="s">
        <v>33</v>
      </c>
      <c r="D39" s="16" t="s">
        <v>69</v>
      </c>
      <c r="E39" s="17">
        <f>E34-10*LOG(E35*1000000)</f>
        <v>17.399170019665036</v>
      </c>
    </row>
    <row r="43" spans="1:5" x14ac:dyDescent="0.45">
      <c r="E43" s="19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3"/>
  <sheetViews>
    <sheetView tabSelected="1" topLeftCell="A24" zoomScale="96" zoomScaleNormal="145" workbookViewId="0">
      <selection activeCell="E28" sqref="E28"/>
    </sheetView>
  </sheetViews>
  <sheetFormatPr defaultRowHeight="14.25" x14ac:dyDescent="0.45"/>
  <cols>
    <col min="1" max="1" width="37.1328125" customWidth="1"/>
    <col min="2" max="2" width="10.9296875" style="5" customWidth="1"/>
    <col min="3" max="3" width="10" style="5" customWidth="1"/>
    <col min="4" max="4" width="25" customWidth="1"/>
    <col min="5" max="5" width="15" bestFit="1" customWidth="1"/>
    <col min="7" max="7" width="12" bestFit="1" customWidth="1"/>
    <col min="13" max="13" width="9.265625" bestFit="1" customWidth="1"/>
  </cols>
  <sheetData>
    <row r="1" spans="1:7" ht="35.25" customHeight="1" x14ac:dyDescent="0.6">
      <c r="A1" s="9" t="s">
        <v>65</v>
      </c>
    </row>
    <row r="2" spans="1:7" ht="14.65" thickBot="1" x14ac:dyDescent="0.5">
      <c r="A2" s="10" t="s">
        <v>43</v>
      </c>
      <c r="B2" s="11" t="s">
        <v>1</v>
      </c>
      <c r="C2" s="11" t="s">
        <v>2</v>
      </c>
      <c r="D2" s="10" t="s">
        <v>3</v>
      </c>
      <c r="E2" s="10" t="s">
        <v>9</v>
      </c>
    </row>
    <row r="3" spans="1:7" ht="16.149999999999999" thickBot="1" x14ac:dyDescent="0.6">
      <c r="A3" t="s">
        <v>6</v>
      </c>
      <c r="B3" s="5" t="s">
        <v>14</v>
      </c>
      <c r="C3" s="5" t="s">
        <v>29</v>
      </c>
      <c r="E3" s="1">
        <v>1575</v>
      </c>
    </row>
    <row r="4" spans="1:7" x14ac:dyDescent="0.45">
      <c r="A4" t="s">
        <v>10</v>
      </c>
      <c r="B4" s="5" t="s">
        <v>11</v>
      </c>
      <c r="C4" s="5" t="s">
        <v>30</v>
      </c>
      <c r="E4" s="14">
        <v>299792458</v>
      </c>
    </row>
    <row r="5" spans="1:7" ht="15.75" x14ac:dyDescent="0.55000000000000004">
      <c r="A5" t="s">
        <v>8</v>
      </c>
      <c r="B5" s="5" t="s">
        <v>7</v>
      </c>
      <c r="C5" s="5" t="s">
        <v>31</v>
      </c>
      <c r="D5" s="2" t="s">
        <v>18</v>
      </c>
      <c r="E5" s="4">
        <f>E4/(E3*1000000)</f>
        <v>0.19034441777777777</v>
      </c>
    </row>
    <row r="6" spans="1:7" x14ac:dyDescent="0.45">
      <c r="D6" s="2"/>
      <c r="E6" s="4"/>
    </row>
    <row r="7" spans="1:7" x14ac:dyDescent="0.45">
      <c r="D7" s="2"/>
      <c r="E7" s="4"/>
    </row>
    <row r="8" spans="1:7" ht="14.65" thickBot="1" x14ac:dyDescent="0.5">
      <c r="A8" s="10" t="s">
        <v>71</v>
      </c>
      <c r="B8" s="11" t="s">
        <v>1</v>
      </c>
      <c r="C8" s="11" t="s">
        <v>2</v>
      </c>
      <c r="D8" s="10" t="s">
        <v>3</v>
      </c>
      <c r="E8" s="10" t="s">
        <v>9</v>
      </c>
    </row>
    <row r="9" spans="1:7" ht="16.149999999999999" thickBot="1" x14ac:dyDescent="0.6">
      <c r="A9" t="s">
        <v>52</v>
      </c>
      <c r="B9" s="5" t="s">
        <v>81</v>
      </c>
      <c r="C9" s="5" t="s">
        <v>53</v>
      </c>
      <c r="D9" s="7"/>
      <c r="E9" s="13">
        <v>15</v>
      </c>
    </row>
    <row r="10" spans="1:7" ht="15.75" x14ac:dyDescent="0.55000000000000004">
      <c r="A10" t="s">
        <v>79</v>
      </c>
      <c r="B10" s="5" t="s">
        <v>44</v>
      </c>
      <c r="C10" s="5" t="s">
        <v>33</v>
      </c>
      <c r="D10" s="7"/>
      <c r="E10" s="4">
        <v>1</v>
      </c>
    </row>
    <row r="11" spans="1:7" ht="16.149999999999999" thickBot="1" x14ac:dyDescent="0.6">
      <c r="A11" t="s">
        <v>80</v>
      </c>
      <c r="B11" s="5" t="s">
        <v>15</v>
      </c>
      <c r="C11" s="5" t="s">
        <v>53</v>
      </c>
      <c r="D11" s="5" t="s">
        <v>82</v>
      </c>
      <c r="E11" s="4">
        <f>E9-E10</f>
        <v>14</v>
      </c>
    </row>
    <row r="12" spans="1:7" ht="16.149999999999999" thickBot="1" x14ac:dyDescent="0.6">
      <c r="A12" t="s">
        <v>42</v>
      </c>
      <c r="B12" s="5" t="s">
        <v>38</v>
      </c>
      <c r="C12" s="5" t="s">
        <v>32</v>
      </c>
      <c r="D12" s="5"/>
      <c r="E12" s="13">
        <v>12</v>
      </c>
    </row>
    <row r="13" spans="1:7" ht="16.149999999999999" thickBot="1" x14ac:dyDescent="0.6">
      <c r="A13" t="s">
        <v>12</v>
      </c>
      <c r="B13" s="5" t="s">
        <v>13</v>
      </c>
      <c r="C13" s="5" t="s">
        <v>53</v>
      </c>
      <c r="D13" s="5" t="s">
        <v>40</v>
      </c>
      <c r="E13" s="4">
        <f>E11+E12</f>
        <v>26</v>
      </c>
    </row>
    <row r="14" spans="1:7" ht="14.65" thickBot="1" x14ac:dyDescent="0.5">
      <c r="A14" t="s">
        <v>4</v>
      </c>
      <c r="B14" s="5" t="s">
        <v>5</v>
      </c>
      <c r="C14" s="5" t="s">
        <v>54</v>
      </c>
      <c r="D14" s="5"/>
      <c r="E14" s="13">
        <v>20200</v>
      </c>
    </row>
    <row r="15" spans="1:7" ht="16.5" x14ac:dyDescent="0.55000000000000004">
      <c r="A15" t="s">
        <v>0</v>
      </c>
      <c r="B15" s="5" t="s">
        <v>16</v>
      </c>
      <c r="C15" s="5" t="s">
        <v>33</v>
      </c>
      <c r="D15" s="5" t="s">
        <v>19</v>
      </c>
      <c r="E15" s="4">
        <f>-20*LOG10((E5/(4*PI()*(E14*1000))))</f>
        <v>182.50042177332824</v>
      </c>
      <c r="G15" s="4"/>
    </row>
    <row r="16" spans="1:7" ht="15.75" x14ac:dyDescent="0.55000000000000004">
      <c r="A16" t="s">
        <v>72</v>
      </c>
      <c r="B16" s="5" t="s">
        <v>46</v>
      </c>
      <c r="C16" s="5" t="s">
        <v>53</v>
      </c>
      <c r="D16" s="5" t="s">
        <v>50</v>
      </c>
      <c r="E16" s="4">
        <f>E13-E15</f>
        <v>-156.50042177332824</v>
      </c>
      <c r="G16" s="4"/>
    </row>
    <row r="17" spans="1:7" ht="15.75" x14ac:dyDescent="0.55000000000000004">
      <c r="A17" t="s">
        <v>74</v>
      </c>
      <c r="B17" s="5" t="s">
        <v>45</v>
      </c>
      <c r="C17" s="5" t="s">
        <v>33</v>
      </c>
      <c r="D17" s="8"/>
      <c r="E17" s="18">
        <v>1</v>
      </c>
    </row>
    <row r="18" spans="1:7" ht="16.149999999999999" thickBot="1" x14ac:dyDescent="0.6">
      <c r="A18" t="s">
        <v>73</v>
      </c>
      <c r="B18" s="5" t="s">
        <v>47</v>
      </c>
      <c r="C18" s="5" t="s">
        <v>53</v>
      </c>
      <c r="D18" s="5" t="s">
        <v>55</v>
      </c>
      <c r="E18" s="4">
        <f>E16-E17</f>
        <v>-157.50042177332824</v>
      </c>
      <c r="G18" s="4"/>
    </row>
    <row r="19" spans="1:7" ht="16.149999999999999" thickBot="1" x14ac:dyDescent="0.6">
      <c r="A19" t="s">
        <v>90</v>
      </c>
      <c r="B19" s="5" t="s">
        <v>17</v>
      </c>
      <c r="C19" s="5" t="s">
        <v>32</v>
      </c>
      <c r="D19" s="5"/>
      <c r="E19" s="1">
        <v>-1</v>
      </c>
    </row>
    <row r="20" spans="1:7" ht="16.149999999999999" thickBot="1" x14ac:dyDescent="0.6">
      <c r="A20" t="s">
        <v>83</v>
      </c>
      <c r="B20" s="5" t="s">
        <v>39</v>
      </c>
      <c r="C20" s="5" t="s">
        <v>33</v>
      </c>
      <c r="D20" s="5"/>
      <c r="E20" s="1">
        <v>0</v>
      </c>
    </row>
    <row r="21" spans="1:7" x14ac:dyDescent="0.45">
      <c r="A21" t="s">
        <v>77</v>
      </c>
      <c r="B21" s="5" t="s">
        <v>78</v>
      </c>
      <c r="C21" s="5" t="s">
        <v>33</v>
      </c>
      <c r="D21" s="5"/>
      <c r="E21">
        <v>3</v>
      </c>
    </row>
    <row r="22" spans="1:7" ht="15.75" x14ac:dyDescent="0.55000000000000004">
      <c r="A22" t="s">
        <v>76</v>
      </c>
      <c r="B22" s="5" t="s">
        <v>48</v>
      </c>
      <c r="C22" s="5" t="s">
        <v>53</v>
      </c>
      <c r="D22" s="5" t="s">
        <v>49</v>
      </c>
      <c r="E22" s="4">
        <f>E18+E19-E20-E21</f>
        <v>-161.50042177332824</v>
      </c>
    </row>
    <row r="23" spans="1:7" x14ac:dyDescent="0.45">
      <c r="D23" s="5"/>
      <c r="E23" s="4"/>
      <c r="F23" s="12"/>
    </row>
    <row r="24" spans="1:7" x14ac:dyDescent="0.45">
      <c r="E24" s="4"/>
    </row>
    <row r="25" spans="1:7" x14ac:dyDescent="0.45">
      <c r="E25" s="4"/>
    </row>
    <row r="26" spans="1:7" ht="14.65" thickBot="1" x14ac:dyDescent="0.5">
      <c r="A26" s="10" t="s">
        <v>51</v>
      </c>
      <c r="B26" s="11" t="s">
        <v>1</v>
      </c>
      <c r="C26" s="11" t="s">
        <v>2</v>
      </c>
      <c r="D26" s="10" t="s">
        <v>3</v>
      </c>
      <c r="E26" s="10" t="s">
        <v>9</v>
      </c>
    </row>
    <row r="27" spans="1:7" ht="14.65" thickBot="1" x14ac:dyDescent="0.5">
      <c r="A27" t="s">
        <v>89</v>
      </c>
      <c r="B27" s="5" t="s">
        <v>36</v>
      </c>
      <c r="C27" s="5" t="s">
        <v>33</v>
      </c>
      <c r="D27" s="5"/>
      <c r="E27" s="1">
        <v>3</v>
      </c>
    </row>
    <row r="28" spans="1:7" ht="16.149999999999999" thickBot="1" x14ac:dyDescent="0.6">
      <c r="A28" t="s">
        <v>84</v>
      </c>
      <c r="B28" s="5" t="s">
        <v>28</v>
      </c>
      <c r="C28" s="5" t="s">
        <v>34</v>
      </c>
      <c r="D28" s="5"/>
      <c r="E28" s="1">
        <v>290</v>
      </c>
    </row>
    <row r="29" spans="1:7" ht="16.149999999999999" thickBot="1" x14ac:dyDescent="0.6">
      <c r="A29" t="s">
        <v>85</v>
      </c>
      <c r="B29" s="5" t="s">
        <v>21</v>
      </c>
      <c r="C29" s="5" t="s">
        <v>34</v>
      </c>
      <c r="D29" s="5" t="s">
        <v>37</v>
      </c>
      <c r="E29" s="4">
        <f>E28*(10^(E27/10)-1)</f>
        <v>288.6260713409751</v>
      </c>
    </row>
    <row r="30" spans="1:7" ht="16.149999999999999" thickBot="1" x14ac:dyDescent="0.6">
      <c r="A30" t="s">
        <v>24</v>
      </c>
      <c r="B30" s="5" t="s">
        <v>25</v>
      </c>
      <c r="C30" s="5" t="s">
        <v>34</v>
      </c>
      <c r="D30" s="5"/>
      <c r="E30" s="1">
        <v>50</v>
      </c>
    </row>
    <row r="31" spans="1:7" ht="15.75" x14ac:dyDescent="0.55000000000000004">
      <c r="A31" t="s">
        <v>75</v>
      </c>
      <c r="B31" s="5" t="s">
        <v>61</v>
      </c>
      <c r="C31" s="5" t="s">
        <v>34</v>
      </c>
      <c r="D31" s="5" t="s">
        <v>62</v>
      </c>
      <c r="E31">
        <f>E30+E29</f>
        <v>338.6260713409751</v>
      </c>
    </row>
    <row r="32" spans="1:7" x14ac:dyDescent="0.45">
      <c r="A32" t="s">
        <v>22</v>
      </c>
      <c r="B32" s="6" t="s">
        <v>23</v>
      </c>
      <c r="C32" s="5" t="s">
        <v>35</v>
      </c>
      <c r="D32" s="5"/>
      <c r="E32" s="15">
        <v>1.3800000000000001E-23</v>
      </c>
    </row>
    <row r="33" spans="1:5" x14ac:dyDescent="0.45">
      <c r="A33" t="s">
        <v>56</v>
      </c>
      <c r="B33" s="5" t="s">
        <v>57</v>
      </c>
      <c r="C33" s="5" t="s">
        <v>58</v>
      </c>
      <c r="D33" s="5"/>
      <c r="E33">
        <f>E19-10*LOG10(E31)</f>
        <v>-26.29720392058907</v>
      </c>
    </row>
    <row r="34" spans="1:5" ht="16.149999999999999" thickBot="1" x14ac:dyDescent="0.6">
      <c r="A34" s="12" t="s">
        <v>63</v>
      </c>
      <c r="B34" s="5" t="s">
        <v>59</v>
      </c>
      <c r="C34" s="5" t="s">
        <v>60</v>
      </c>
      <c r="D34" s="5"/>
      <c r="E34">
        <f>E22-10*LOG10(E32*E31)</f>
        <v>41.803583442070334</v>
      </c>
    </row>
    <row r="35" spans="1:5" ht="16.149999999999999" thickBot="1" x14ac:dyDescent="0.6">
      <c r="A35" t="s">
        <v>66</v>
      </c>
      <c r="B35" s="5" t="s">
        <v>87</v>
      </c>
      <c r="C35" s="5" t="s">
        <v>88</v>
      </c>
      <c r="D35" s="5"/>
      <c r="E35" s="1">
        <v>50</v>
      </c>
    </row>
    <row r="36" spans="1:5" ht="15.75" x14ac:dyDescent="0.55000000000000004">
      <c r="A36" t="s">
        <v>26</v>
      </c>
      <c r="B36" s="5" t="s">
        <v>27</v>
      </c>
      <c r="C36" s="5" t="s">
        <v>53</v>
      </c>
      <c r="D36" s="5" t="s">
        <v>64</v>
      </c>
      <c r="E36" s="20">
        <f>10*LOG10(E32*E31*(E35))</f>
        <v>-186.31430517203839</v>
      </c>
    </row>
    <row r="37" spans="1:5" x14ac:dyDescent="0.45">
      <c r="D37" s="5"/>
      <c r="E37" s="4"/>
    </row>
    <row r="38" spans="1:5" x14ac:dyDescent="0.45">
      <c r="A38" s="10" t="s">
        <v>70</v>
      </c>
      <c r="B38" s="11" t="s">
        <v>1</v>
      </c>
      <c r="C38" s="11" t="s">
        <v>2</v>
      </c>
      <c r="D38" s="10" t="s">
        <v>3</v>
      </c>
      <c r="E38" s="10" t="s">
        <v>9</v>
      </c>
    </row>
    <row r="39" spans="1:5" ht="15.75" x14ac:dyDescent="0.55000000000000004">
      <c r="A39" s="3" t="s">
        <v>67</v>
      </c>
      <c r="B39" s="16" t="s">
        <v>68</v>
      </c>
      <c r="C39" s="16" t="s">
        <v>33</v>
      </c>
      <c r="D39" s="16" t="s">
        <v>69</v>
      </c>
      <c r="E39" s="17">
        <f>E34-10*LOG(E35)</f>
        <v>24.813883398710146</v>
      </c>
    </row>
    <row r="43" spans="1:5" x14ac:dyDescent="0.45">
      <c r="E43" s="19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Link Budget DataComm</vt:lpstr>
      <vt:lpstr>Link Budget GPS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D. Stoehr</dc:creator>
  <cp:lastModifiedBy>Marco Luise</cp:lastModifiedBy>
  <cp:lastPrinted>2011-08-25T22:57:23Z</cp:lastPrinted>
  <dcterms:created xsi:type="dcterms:W3CDTF">2008-07-31T16:05:03Z</dcterms:created>
  <dcterms:modified xsi:type="dcterms:W3CDTF">2022-10-20T13:43:06Z</dcterms:modified>
</cp:coreProperties>
</file>